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<sst xmlns="http://schemas.openxmlformats.org/spreadsheetml/2006/main" count="123" uniqueCount="53">
  <si>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</si>
  <si>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</si>
  <si>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</si>
  <si>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</si>
  <si>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</si>
  <si>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</si>
  <si>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</si>
  <si>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</si>
  <si>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</si>
  <si>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</si>
  <si>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</si>
  <si>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</si>
  <si>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</si>
  <si>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</si>
  <si>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</si>
  <si>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</si>
  <si>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</si>
  <si>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</si>
  <si>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</si>
  <si>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</si>
  <si>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</si>
  <si>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</si>
  <si>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</si>
  <si>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</si>
  <si>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</si>
  <si>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</si>
  <si>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</si>
  <si>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</si>
  <si>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</si>
  <si>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</si>
  <si>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</si>
  <si>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</si>
  <si>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</si>
  <si>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</si>
  <si>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</si>
  <si>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</si>
  <si>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</si>
  <si>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</si>
  <si>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</si>
  <si>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</si>
  <si>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</si>
  <si>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</si>
  <si>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</si>
  <si>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</si>
  <si>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 январь - апрель 2019 года</t>
  </si>
  <si>
    <t xml:space="preserve"> план на январь - апрель  2019 года</t>
  </si>
  <si>
    <t>факт за январь - апрель   2019 года</t>
  </si>
  <si>
    <t>за январь - апрель 2019 года</t>
  </si>
  <si>
    <t xml:space="preserve"> план на январь- апрель 2019 года</t>
  </si>
  <si>
    <t>факт за январь - апрель  2019 года</t>
  </si>
  <si>
    <t>за  январь - апрель  2018 - 2019 года</t>
  </si>
  <si>
    <t>факт за январь - апрель 2018 года</t>
  </si>
  <si>
    <t>факт за январь - апрель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</si>
</sst>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28">
      <selection activeCell="C17" sqref="C1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50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51</v>
      </c>
      <c r="C8" s="30" t="s">
        <v>52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19135.1</v>
      </c>
      <c r="C9" s="46">
        <f>SUM(C10:C19)</f>
        <v>19179.1</v>
      </c>
      <c r="D9" s="46">
        <f>C9-B9</f>
        <v>44</v>
      </c>
      <c r="E9" s="47">
        <f aca="true" t="shared" si="0" ref="E9:E31">C9/B9*100</f>
        <v>100.22994392503828</v>
      </c>
    </row>
    <row r="10" spans="1:5" ht="17.25" customHeight="1">
      <c r="A10" s="58" t="s">
        <v>6</v>
      </c>
      <c r="B10" s="32">
        <v>7540.5</v>
      </c>
      <c r="C10" s="35">
        <v>6921.7</v>
      </c>
      <c r="D10" s="35">
        <f aca="true" t="shared" si="1" ref="D10:D27">C10-B10</f>
        <v>-618.8000000000002</v>
      </c>
      <c r="E10" s="33">
        <f t="shared" si="0"/>
        <v>91.7936476360984</v>
      </c>
    </row>
    <row r="11" spans="1:5" ht="17.25" customHeight="1">
      <c r="A11" s="34" t="s">
        <v>39</v>
      </c>
      <c r="B11" s="32">
        <v>3708.9</v>
      </c>
      <c r="C11" s="32">
        <v>4370</v>
      </c>
      <c r="D11" s="32">
        <f t="shared" si="1"/>
        <v>661.0999999999999</v>
      </c>
      <c r="E11" s="33">
        <f t="shared" si="0"/>
        <v>117.82469195718406</v>
      </c>
    </row>
    <row r="12" spans="1:5" ht="17.25" customHeight="1">
      <c r="A12" s="36" t="s">
        <v>41</v>
      </c>
      <c r="B12" s="32">
        <v>1897.3</v>
      </c>
      <c r="C12" s="32">
        <v>1902.8</v>
      </c>
      <c r="D12" s="32">
        <f t="shared" si="1"/>
        <v>5.5</v>
      </c>
      <c r="E12" s="33">
        <f t="shared" si="0"/>
        <v>100.28988562694354</v>
      </c>
    </row>
    <row r="13" spans="1:5" ht="39" customHeight="1">
      <c r="A13" s="37" t="s">
        <v>7</v>
      </c>
      <c r="B13" s="32">
        <v>1421.9</v>
      </c>
      <c r="C13" s="32">
        <v>1191</v>
      </c>
      <c r="D13" s="32">
        <f t="shared" si="1"/>
        <v>-230.9000000000001</v>
      </c>
      <c r="E13" s="33">
        <f t="shared" si="0"/>
        <v>83.76116463886348</v>
      </c>
    </row>
    <row r="14" spans="1:8" ht="42" customHeight="1">
      <c r="A14" s="37" t="s">
        <v>40</v>
      </c>
      <c r="B14" s="32">
        <v>289.3</v>
      </c>
      <c r="C14" s="32">
        <v>237.4</v>
      </c>
      <c r="D14" s="32">
        <f t="shared" si="1"/>
        <v>-51.900000000000006</v>
      </c>
      <c r="E14" s="33">
        <f t="shared" si="0"/>
        <v>82.0601451780159</v>
      </c>
      <c r="H14" s="106"/>
    </row>
    <row r="15" spans="1:5" ht="21" customHeight="1">
      <c r="A15" s="37" t="s">
        <v>11</v>
      </c>
      <c r="B15" s="32">
        <v>2100.8</v>
      </c>
      <c r="C15" s="32">
        <v>1419.3</v>
      </c>
      <c r="D15" s="32">
        <f t="shared" si="1"/>
        <v>-681.5000000000002</v>
      </c>
      <c r="E15" s="33">
        <f t="shared" si="0"/>
        <v>67.5599771515613</v>
      </c>
    </row>
    <row r="16" spans="1:5" ht="17.25" customHeight="1">
      <c r="A16" s="34" t="s">
        <v>9</v>
      </c>
      <c r="B16" s="32">
        <v>41.4</v>
      </c>
      <c r="C16" s="32">
        <v>54.9</v>
      </c>
      <c r="D16" s="32">
        <f t="shared" si="1"/>
        <v>13.5</v>
      </c>
      <c r="E16" s="33">
        <f t="shared" si="0"/>
        <v>132.60869565217394</v>
      </c>
    </row>
    <row r="17" spans="1:5" ht="17.25" customHeight="1">
      <c r="A17" s="34" t="s">
        <v>43</v>
      </c>
      <c r="B17" s="38">
        <v>1814.4</v>
      </c>
      <c r="C17" s="32">
        <v>2710.3</v>
      </c>
      <c r="D17" s="32">
        <f t="shared" si="1"/>
        <v>895.9000000000001</v>
      </c>
      <c r="E17" s="33">
        <f t="shared" si="0"/>
        <v>149.37720458553792</v>
      </c>
    </row>
    <row r="18" spans="1:5" ht="17.25" customHeight="1">
      <c r="A18" s="37" t="s">
        <v>8</v>
      </c>
      <c r="B18" s="44">
        <v>320.6</v>
      </c>
      <c r="C18" s="38">
        <v>371.7</v>
      </c>
      <c r="D18" s="32">
        <f t="shared" si="1"/>
        <v>51.099999999999966</v>
      </c>
      <c r="E18" s="33">
        <f t="shared" si="0"/>
        <v>115.93886462882095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4516.699999999999</v>
      </c>
      <c r="C20" s="46">
        <f>SUM(C21:C27)</f>
        <v>3111.9</v>
      </c>
      <c r="D20" s="46">
        <f t="shared" si="1"/>
        <v>-1404.7999999999988</v>
      </c>
      <c r="E20" s="47">
        <f t="shared" si="0"/>
        <v>68.89764651183387</v>
      </c>
    </row>
    <row r="21" spans="1:9" ht="56.25" customHeight="1">
      <c r="A21" s="62" t="s">
        <v>20</v>
      </c>
      <c r="B21" s="35">
        <v>1000.5</v>
      </c>
      <c r="C21" s="35">
        <v>892.6</v>
      </c>
      <c r="D21" s="35">
        <f t="shared" si="1"/>
        <v>-107.89999999999998</v>
      </c>
      <c r="E21" s="33">
        <f t="shared" si="0"/>
        <v>89.21539230384808</v>
      </c>
      <c r="I21" s="8"/>
    </row>
    <row r="22" spans="1:5" ht="31.5" customHeight="1">
      <c r="A22" s="37" t="s">
        <v>12</v>
      </c>
      <c r="B22" s="32">
        <v>127.7</v>
      </c>
      <c r="C22" s="32">
        <v>120.6</v>
      </c>
      <c r="D22" s="32">
        <f t="shared" si="1"/>
        <v>-7.1000000000000085</v>
      </c>
      <c r="E22" s="33">
        <f t="shared" si="0"/>
        <v>94.44009397024274</v>
      </c>
    </row>
    <row r="23" spans="1:5" ht="36.75" customHeight="1">
      <c r="A23" s="37" t="s">
        <v>21</v>
      </c>
      <c r="B23" s="32">
        <v>278.9</v>
      </c>
      <c r="C23" s="32">
        <v>1509.3</v>
      </c>
      <c r="D23" s="32">
        <f t="shared" si="1"/>
        <v>1230.4</v>
      </c>
      <c r="E23" s="33">
        <f t="shared" si="0"/>
        <v>541.1617067049121</v>
      </c>
    </row>
    <row r="24" spans="1:5" ht="36" customHeight="1">
      <c r="A24" s="37" t="s">
        <v>22</v>
      </c>
      <c r="B24" s="38">
        <v>2944.7</v>
      </c>
      <c r="C24" s="38">
        <v>268.5</v>
      </c>
      <c r="D24" s="32">
        <f t="shared" si="1"/>
        <v>-2676.2</v>
      </c>
      <c r="E24" s="33">
        <f t="shared" si="0"/>
        <v>9.118076544299928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164.9</v>
      </c>
      <c r="C26" s="32">
        <v>320.9</v>
      </c>
      <c r="D26" s="32">
        <f t="shared" si="1"/>
        <v>155.99999999999997</v>
      </c>
      <c r="E26" s="33">
        <f t="shared" si="0"/>
        <v>194.602789569436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23651.799999999996</v>
      </c>
      <c r="C31" s="46">
        <f>C9+C20</f>
        <v>22291</v>
      </c>
      <c r="D31" s="46">
        <f>D9+D20</f>
        <v>-1360.7999999999988</v>
      </c>
      <c r="E31" s="47">
        <f t="shared" si="0"/>
        <v>94.24652669141463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9" sqref="AA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6.5" customHeigh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7.25" customHeight="1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7" t="s">
        <v>3</v>
      </c>
      <c r="AB5" s="117"/>
    </row>
    <row r="6" spans="1:28" ht="15.75" customHeight="1" thickBot="1">
      <c r="A6" s="112" t="s">
        <v>0</v>
      </c>
      <c r="B6" s="119" t="s">
        <v>14</v>
      </c>
      <c r="C6" s="120"/>
      <c r="D6" s="121"/>
      <c r="E6" s="125" t="s">
        <v>2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</row>
    <row r="7" spans="1:28" ht="37.5" customHeight="1" thickBot="1">
      <c r="A7" s="115"/>
      <c r="B7" s="122"/>
      <c r="C7" s="123"/>
      <c r="D7" s="124"/>
      <c r="E7" s="113" t="s">
        <v>15</v>
      </c>
      <c r="F7" s="113"/>
      <c r="G7" s="114"/>
      <c r="H7" s="112" t="s">
        <v>28</v>
      </c>
      <c r="I7" s="113"/>
      <c r="J7" s="114"/>
      <c r="K7" s="109" t="s">
        <v>29</v>
      </c>
      <c r="L7" s="110"/>
      <c r="M7" s="111"/>
      <c r="N7" s="112" t="s">
        <v>30</v>
      </c>
      <c r="O7" s="113"/>
      <c r="P7" s="114"/>
      <c r="Q7" s="112" t="s">
        <v>31</v>
      </c>
      <c r="R7" s="113"/>
      <c r="S7" s="114"/>
      <c r="T7" s="112" t="s">
        <v>32</v>
      </c>
      <c r="U7" s="113"/>
      <c r="V7" s="114"/>
      <c r="W7" s="112" t="s">
        <v>33</v>
      </c>
      <c r="X7" s="113"/>
      <c r="Y7" s="114"/>
      <c r="Z7" s="109" t="s">
        <v>34</v>
      </c>
      <c r="AA7" s="110"/>
      <c r="AB7" s="111"/>
    </row>
    <row r="8" spans="1:28" ht="72" customHeight="1" thickBot="1">
      <c r="A8" s="116"/>
      <c r="B8" s="70" t="s">
        <v>45</v>
      </c>
      <c r="C8" s="14" t="s">
        <v>46</v>
      </c>
      <c r="D8" s="14" t="s">
        <v>1</v>
      </c>
      <c r="E8" s="70" t="s">
        <v>45</v>
      </c>
      <c r="F8" s="14" t="s">
        <v>46</v>
      </c>
      <c r="G8" s="14" t="s">
        <v>1</v>
      </c>
      <c r="H8" s="70" t="s">
        <v>45</v>
      </c>
      <c r="I8" s="14" t="s">
        <v>46</v>
      </c>
      <c r="J8" s="14" t="s">
        <v>1</v>
      </c>
      <c r="K8" s="70" t="s">
        <v>45</v>
      </c>
      <c r="L8" s="14" t="s">
        <v>46</v>
      </c>
      <c r="M8" s="14" t="s">
        <v>1</v>
      </c>
      <c r="N8" s="70" t="s">
        <v>45</v>
      </c>
      <c r="O8" s="14" t="s">
        <v>46</v>
      </c>
      <c r="P8" s="14" t="s">
        <v>1</v>
      </c>
      <c r="Q8" s="70" t="s">
        <v>45</v>
      </c>
      <c r="R8" s="14" t="s">
        <v>46</v>
      </c>
      <c r="S8" s="14" t="s">
        <v>1</v>
      </c>
      <c r="T8" s="70" t="s">
        <v>45</v>
      </c>
      <c r="U8" s="14" t="s">
        <v>46</v>
      </c>
      <c r="V8" s="14" t="s">
        <v>1</v>
      </c>
      <c r="W8" s="70" t="s">
        <v>45</v>
      </c>
      <c r="X8" s="14" t="s">
        <v>46</v>
      </c>
      <c r="Y8" s="14" t="s">
        <v>1</v>
      </c>
      <c r="Z8" s="70" t="s">
        <v>45</v>
      </c>
      <c r="AA8" s="14" t="s">
        <v>46</v>
      </c>
      <c r="AB8" s="14" t="s">
        <v>1</v>
      </c>
    </row>
    <row r="9" spans="1:28" ht="22.5" customHeight="1">
      <c r="A9" s="18" t="s">
        <v>17</v>
      </c>
      <c r="B9" s="75">
        <f>E9+H9+K9+N9+Q9+T9+W9+Z9</f>
        <v>17797.8</v>
      </c>
      <c r="C9" s="76">
        <f>F9+I9+L9+O9+R9+U9+X9+AA9</f>
        <v>19179.099999999995</v>
      </c>
      <c r="D9" s="77">
        <f aca="true" t="shared" si="0" ref="D9:D27">C9/B9</f>
        <v>1.0776107159311823</v>
      </c>
      <c r="E9" s="68">
        <f>SUM(E10:E19)</f>
        <v>11513.099999999999</v>
      </c>
      <c r="F9" s="69">
        <f>SUM(F10:F19)</f>
        <v>12128.699999999999</v>
      </c>
      <c r="G9" s="71">
        <f aca="true" t="shared" si="1" ref="G9:G29">F9/E9</f>
        <v>1.053469526018188</v>
      </c>
      <c r="H9" s="75">
        <f>SUM(H10:H19)</f>
        <v>4413.2</v>
      </c>
      <c r="I9" s="76">
        <f>SUM(I10:I19)</f>
        <v>4633.4</v>
      </c>
      <c r="J9" s="77">
        <f aca="true" t="shared" si="2" ref="J9:J14">I9/H9</f>
        <v>1.0498957672437232</v>
      </c>
      <c r="K9" s="68">
        <f>SUM(K10:K19)</f>
        <v>182</v>
      </c>
      <c r="L9" s="69">
        <f>SUM(L10:L19)</f>
        <v>203.7</v>
      </c>
      <c r="M9" s="71">
        <f aca="true" t="shared" si="3" ref="M9:M18">L9/K9</f>
        <v>1.1192307692307693</v>
      </c>
      <c r="N9" s="75">
        <f>SUM(N10:N19)</f>
        <v>190.6</v>
      </c>
      <c r="O9" s="76">
        <f>SUM(O10:O19)</f>
        <v>197.6</v>
      </c>
      <c r="P9" s="77">
        <f>O9/N9</f>
        <v>1.036726128016789</v>
      </c>
      <c r="Q9" s="68">
        <f>SUM(Q10:Q19)</f>
        <v>423.1</v>
      </c>
      <c r="R9" s="76">
        <f>SUM(R10:R19)</f>
        <v>441.8</v>
      </c>
      <c r="S9" s="71">
        <f>R9/Q9</f>
        <v>1.044197589222406</v>
      </c>
      <c r="T9" s="75">
        <f>SUM(T10:T19)</f>
        <v>427.1</v>
      </c>
      <c r="U9" s="76">
        <f>SUM(U10:U19)</f>
        <v>654.3</v>
      </c>
      <c r="V9" s="77">
        <f>U9/T9</f>
        <v>1.5319597284008426</v>
      </c>
      <c r="W9" s="68">
        <f>SUM(W10:W19)</f>
        <v>325</v>
      </c>
      <c r="X9" s="69">
        <f>SUM(X10:X19)</f>
        <v>578.3</v>
      </c>
      <c r="Y9" s="71">
        <f>X9/W9</f>
        <v>1.7793846153846153</v>
      </c>
      <c r="Z9" s="75">
        <f>SUM(Z10:Z19)</f>
        <v>323.7</v>
      </c>
      <c r="AA9" s="76">
        <f>SUM(AA10:AA19)</f>
        <v>341.3</v>
      </c>
      <c r="AB9" s="77">
        <f aca="true" t="shared" si="4" ref="AB9:AB24">AA9/Z9</f>
        <v>1.0543713314797654</v>
      </c>
    </row>
    <row r="10" spans="1:28" ht="17.25" customHeight="1">
      <c r="A10" s="19" t="s">
        <v>6</v>
      </c>
      <c r="B10" s="9">
        <f aca="true" t="shared" si="5" ref="B10:B19">E10+H10+K10+N10+Q10+T10+W10+Z10</f>
        <v>6648.500000000001</v>
      </c>
      <c r="C10" s="3">
        <f aca="true" t="shared" si="6" ref="C10:C19">F10+I10+L10+O10+R10+U10+X10+AA10</f>
        <v>6921.700000000001</v>
      </c>
      <c r="D10" s="79">
        <f t="shared" si="0"/>
        <v>1.0410919756336015</v>
      </c>
      <c r="E10" s="10">
        <v>3792.9</v>
      </c>
      <c r="F10" s="3">
        <v>3969.9</v>
      </c>
      <c r="G10" s="72">
        <f t="shared" si="1"/>
        <v>1.046666139365657</v>
      </c>
      <c r="H10" s="9">
        <v>2446.7</v>
      </c>
      <c r="I10" s="3">
        <v>2506.9</v>
      </c>
      <c r="J10" s="79">
        <f t="shared" si="2"/>
        <v>1.0246045694200352</v>
      </c>
      <c r="K10" s="10">
        <v>96</v>
      </c>
      <c r="L10" s="3">
        <v>106.6</v>
      </c>
      <c r="M10" s="72">
        <f t="shared" si="3"/>
        <v>1.1104166666666666</v>
      </c>
      <c r="N10" s="9">
        <v>53.6</v>
      </c>
      <c r="O10" s="3">
        <v>50</v>
      </c>
      <c r="P10" s="79">
        <f>O10/N10</f>
        <v>0.9328358208955224</v>
      </c>
      <c r="Q10" s="90">
        <v>55</v>
      </c>
      <c r="R10" s="12">
        <v>61.6</v>
      </c>
      <c r="S10" s="72">
        <f>R10/Q10</f>
        <v>1.12</v>
      </c>
      <c r="T10" s="78">
        <v>64.8</v>
      </c>
      <c r="U10" s="12">
        <v>74.7</v>
      </c>
      <c r="V10" s="79">
        <f>U10/T10</f>
        <v>1.152777777777778</v>
      </c>
      <c r="W10" s="90">
        <v>56</v>
      </c>
      <c r="X10" s="12">
        <v>58.9</v>
      </c>
      <c r="Y10" s="72">
        <f>X10/W10</f>
        <v>1.0517857142857143</v>
      </c>
      <c r="Z10" s="78">
        <v>83.5</v>
      </c>
      <c r="AA10" s="12">
        <v>93.1</v>
      </c>
      <c r="AB10" s="79">
        <f t="shared" si="4"/>
        <v>1.1149700598802395</v>
      </c>
    </row>
    <row r="11" spans="1:28" ht="17.25" customHeight="1">
      <c r="A11" s="19" t="s">
        <v>39</v>
      </c>
      <c r="B11" s="9">
        <f>E11+H11+K11+N11+Q11+T11+W11+Z11</f>
        <v>4292.1</v>
      </c>
      <c r="C11" s="3">
        <f>F11+I11+L11+O11+R11+U11+X11+AA11</f>
        <v>4370</v>
      </c>
      <c r="D11" s="79">
        <f t="shared" si="0"/>
        <v>1.0181496237273129</v>
      </c>
      <c r="E11" s="10">
        <v>3450</v>
      </c>
      <c r="F11" s="3">
        <v>3495.2</v>
      </c>
      <c r="G11" s="72">
        <f t="shared" si="1"/>
        <v>1.0131014492753623</v>
      </c>
      <c r="H11" s="1">
        <v>842.1</v>
      </c>
      <c r="I11" s="3">
        <v>874.8</v>
      </c>
      <c r="J11" s="79">
        <f t="shared" si="2"/>
        <v>1.0388314926968292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1796</v>
      </c>
      <c r="C12" s="3">
        <f>F12+I12+L12+O12+R12+U12+X12+AA12</f>
        <v>1902.8</v>
      </c>
      <c r="D12" s="79">
        <f t="shared" si="0"/>
        <v>1.0594654788418707</v>
      </c>
      <c r="E12" s="10">
        <v>1796</v>
      </c>
      <c r="F12" s="3">
        <v>1902.8</v>
      </c>
      <c r="G12" s="72">
        <f t="shared" si="1"/>
        <v>1.0594654788418707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1136</v>
      </c>
      <c r="C13" s="3">
        <f t="shared" si="6"/>
        <v>1191</v>
      </c>
      <c r="D13" s="79">
        <f t="shared" si="0"/>
        <v>1.0484154929577465</v>
      </c>
      <c r="E13" s="10">
        <v>1136</v>
      </c>
      <c r="F13" s="3">
        <v>1191</v>
      </c>
      <c r="G13" s="72">
        <f t="shared" si="1"/>
        <v>1.0484154929577465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1092</v>
      </c>
      <c r="C14" s="3">
        <f t="shared" si="6"/>
        <v>1419.3</v>
      </c>
      <c r="D14" s="79">
        <f t="shared" si="0"/>
        <v>1.2997252747252748</v>
      </c>
      <c r="E14" s="10">
        <v>751.4</v>
      </c>
      <c r="F14" s="3">
        <v>963.1</v>
      </c>
      <c r="G14" s="72">
        <f t="shared" si="1"/>
        <v>1.2817407505988823</v>
      </c>
      <c r="H14" s="1">
        <v>32.5</v>
      </c>
      <c r="I14" s="4">
        <v>76</v>
      </c>
      <c r="J14" s="79">
        <f t="shared" si="2"/>
        <v>2.3384615384615386</v>
      </c>
      <c r="K14" s="99"/>
      <c r="L14" s="3"/>
      <c r="M14" s="72"/>
      <c r="N14" s="9"/>
      <c r="O14" s="4"/>
      <c r="P14" s="79" t="e">
        <f>O14/N14</f>
        <v>#DIV/0!</v>
      </c>
      <c r="Q14" s="90">
        <v>12.6</v>
      </c>
      <c r="R14" s="11">
        <v>17.1</v>
      </c>
      <c r="S14" s="72">
        <f aca="true" t="shared" si="7" ref="S14:S24">R14/Q14</f>
        <v>1.3571428571428572</v>
      </c>
      <c r="T14" s="78">
        <v>4.5</v>
      </c>
      <c r="U14" s="12">
        <v>21.4</v>
      </c>
      <c r="V14" s="79">
        <f aca="true" t="shared" si="8" ref="V14:V24">U14/T14</f>
        <v>4.7555555555555555</v>
      </c>
      <c r="W14" s="90">
        <v>61.5</v>
      </c>
      <c r="X14" s="11">
        <v>107.2</v>
      </c>
      <c r="Y14" s="72">
        <f aca="true" t="shared" si="9" ref="Y14:Y21">X14/W14</f>
        <v>1.743089430894309</v>
      </c>
      <c r="Z14" s="78">
        <v>229.5</v>
      </c>
      <c r="AA14" s="12">
        <v>234.5</v>
      </c>
      <c r="AB14" s="79">
        <f t="shared" si="4"/>
        <v>1.0217864923747277</v>
      </c>
    </row>
    <row r="15" spans="1:28" ht="48" customHeight="1">
      <c r="A15" s="20" t="s">
        <v>38</v>
      </c>
      <c r="B15" s="9">
        <f>E15+H15+K15+N15+Q15+T15+W15+Z15</f>
        <v>229.8</v>
      </c>
      <c r="C15" s="3">
        <f>F15+I15+L15+O15+R15+U15+X15+AA15</f>
        <v>237.4</v>
      </c>
      <c r="D15" s="79">
        <f>C15/B15</f>
        <v>1.033072236727589</v>
      </c>
      <c r="E15" s="10">
        <v>229.8</v>
      </c>
      <c r="F15" s="3">
        <v>237.4</v>
      </c>
      <c r="G15" s="72">
        <f t="shared" si="1"/>
        <v>1.033072236727589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46.8</v>
      </c>
      <c r="C16" s="3">
        <f t="shared" si="6"/>
        <v>54.900000000000006</v>
      </c>
      <c r="D16" s="79">
        <f t="shared" si="0"/>
        <v>1.1730769230769234</v>
      </c>
      <c r="E16" s="10"/>
      <c r="F16" s="3"/>
      <c r="G16" s="72"/>
      <c r="H16" s="9">
        <v>40</v>
      </c>
      <c r="I16" s="3">
        <v>41.6</v>
      </c>
      <c r="J16" s="79">
        <f aca="true" t="shared" si="10" ref="J16:J21">I16/H16</f>
        <v>1.04</v>
      </c>
      <c r="K16" s="10">
        <v>2</v>
      </c>
      <c r="L16" s="3">
        <v>4.1</v>
      </c>
      <c r="M16" s="72">
        <f t="shared" si="3"/>
        <v>2.05</v>
      </c>
      <c r="N16" s="1">
        <v>2.8</v>
      </c>
      <c r="O16" s="3">
        <v>0.4</v>
      </c>
      <c r="P16" s="79">
        <f aca="true" t="shared" si="11" ref="P16:P21">O16/N16</f>
        <v>0.14285714285714288</v>
      </c>
      <c r="Q16" s="90">
        <v>0.5</v>
      </c>
      <c r="R16" s="12">
        <v>3.4</v>
      </c>
      <c r="S16" s="72">
        <f t="shared" si="7"/>
        <v>6.8</v>
      </c>
      <c r="T16" s="78">
        <v>1</v>
      </c>
      <c r="U16" s="12">
        <v>1.7</v>
      </c>
      <c r="V16" s="79">
        <f t="shared" si="8"/>
        <v>1.7</v>
      </c>
      <c r="W16" s="90">
        <v>0.5</v>
      </c>
      <c r="X16" s="11">
        <v>3.2</v>
      </c>
      <c r="Y16" s="72">
        <f t="shared" si="9"/>
        <v>6.4</v>
      </c>
      <c r="Z16" s="78"/>
      <c r="AA16" s="12">
        <v>0.5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2199.6</v>
      </c>
      <c r="C17" s="3">
        <f t="shared" si="6"/>
        <v>2710.2999999999997</v>
      </c>
      <c r="D17" s="79">
        <f t="shared" si="0"/>
        <v>1.2321785779232588</v>
      </c>
      <c r="E17" s="10"/>
      <c r="F17" s="3"/>
      <c r="G17" s="72"/>
      <c r="H17" s="9">
        <v>1051.9</v>
      </c>
      <c r="I17" s="3">
        <v>1134.1</v>
      </c>
      <c r="J17" s="79">
        <f t="shared" si="10"/>
        <v>1.0781443102956554</v>
      </c>
      <c r="K17" s="99">
        <v>84</v>
      </c>
      <c r="L17" s="3">
        <v>93</v>
      </c>
      <c r="M17" s="72">
        <f t="shared" si="3"/>
        <v>1.1071428571428572</v>
      </c>
      <c r="N17" s="9">
        <v>134.2</v>
      </c>
      <c r="O17" s="4">
        <v>147.2</v>
      </c>
      <c r="P17" s="79">
        <f t="shared" si="11"/>
        <v>1.0968703427719821</v>
      </c>
      <c r="Q17" s="90">
        <v>355</v>
      </c>
      <c r="R17" s="12">
        <v>357.3</v>
      </c>
      <c r="S17" s="72">
        <f t="shared" si="7"/>
        <v>1.0064788732394367</v>
      </c>
      <c r="T17" s="78">
        <v>356.8</v>
      </c>
      <c r="U17" s="12">
        <v>556.5</v>
      </c>
      <c r="V17" s="79">
        <f t="shared" si="8"/>
        <v>1.5596973094170403</v>
      </c>
      <c r="W17" s="90">
        <v>207</v>
      </c>
      <c r="X17" s="3">
        <v>409</v>
      </c>
      <c r="Y17" s="72">
        <f t="shared" si="9"/>
        <v>1.9758454106280192</v>
      </c>
      <c r="Z17" s="78">
        <v>10.7</v>
      </c>
      <c r="AA17" s="12">
        <v>13.2</v>
      </c>
      <c r="AB17" s="79">
        <f t="shared" si="4"/>
        <v>1.233644859813084</v>
      </c>
    </row>
    <row r="18" spans="1:28" ht="17.25" customHeight="1">
      <c r="A18" s="20" t="s">
        <v>8</v>
      </c>
      <c r="B18" s="9">
        <f t="shared" si="5"/>
        <v>357</v>
      </c>
      <c r="C18" s="3">
        <f t="shared" si="6"/>
        <v>371.7</v>
      </c>
      <c r="D18" s="79">
        <f t="shared" si="0"/>
        <v>1.0411764705882354</v>
      </c>
      <c r="E18" s="10">
        <v>357</v>
      </c>
      <c r="F18" s="3">
        <v>369.3</v>
      </c>
      <c r="G18" s="72">
        <f t="shared" si="1"/>
        <v>1.0344537815126051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2.4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2065.7</v>
      </c>
      <c r="C20" s="25">
        <f t="shared" si="12"/>
        <v>3111.8999999999996</v>
      </c>
      <c r="D20" s="82">
        <f t="shared" si="0"/>
        <v>1.5064627002952993</v>
      </c>
      <c r="E20" s="24">
        <f>E21+E22+E23+E24+E25+E26+E27+E28</f>
        <v>1090.5</v>
      </c>
      <c r="F20" s="25">
        <f>F21+F22+F23+F24+F25+F26+F27+F28</f>
        <v>2159.2999999999997</v>
      </c>
      <c r="G20" s="73">
        <f t="shared" si="1"/>
        <v>1.980100871160018</v>
      </c>
      <c r="H20" s="81">
        <f>H21+H22+H23+H24+H25+H26+H27+H28</f>
        <v>415.6</v>
      </c>
      <c r="I20" s="25">
        <f>I21+I22+I23+I24+I25+I26+I27+I28</f>
        <v>422.6</v>
      </c>
      <c r="J20" s="82">
        <f t="shared" si="10"/>
        <v>1.0168431183830606</v>
      </c>
      <c r="K20" s="24">
        <f>K21+K22+K23+K24+K25+K26+K27+K28</f>
        <v>34.9</v>
      </c>
      <c r="L20" s="25">
        <f>L21+L22+L23+L24+L25+L26+L27+L28</f>
        <v>24.4</v>
      </c>
      <c r="M20" s="73">
        <f>L20/K20</f>
        <v>0.6991404011461317</v>
      </c>
      <c r="N20" s="81">
        <f>N21+N22+N23+N24+N25+N26+N27+N28</f>
        <v>72</v>
      </c>
      <c r="O20" s="25">
        <f>O21+O22+O23+O24+O25+O26+O27+O28</f>
        <v>87</v>
      </c>
      <c r="P20" s="82">
        <f t="shared" si="11"/>
        <v>1.2083333333333333</v>
      </c>
      <c r="Q20" s="24">
        <f>Q21+Q22+Q23+Q24+Q25+Q26+Q27+Q28</f>
        <v>80</v>
      </c>
      <c r="R20" s="25">
        <f>R21+R22+R23+R24+R25+R26+R27+R28</f>
        <v>86.9</v>
      </c>
      <c r="S20" s="73">
        <f t="shared" si="7"/>
        <v>1.0862500000000002</v>
      </c>
      <c r="T20" s="81">
        <f>T21+T22+T23+T24+T25+T26+T27+T28</f>
        <v>28.8</v>
      </c>
      <c r="U20" s="25">
        <f>U21+U22+U23+U24+U25+U26+U27+U28</f>
        <v>31</v>
      </c>
      <c r="V20" s="82">
        <f t="shared" si="8"/>
        <v>1.0763888888888888</v>
      </c>
      <c r="W20" s="24">
        <f>W21+W22+W23+W24+W25+W26+W27+W28</f>
        <v>305.9</v>
      </c>
      <c r="X20" s="25">
        <f>X21+X22+X23+X24+X25+X26+X27+X28</f>
        <v>267.7</v>
      </c>
      <c r="Y20" s="73">
        <f t="shared" si="9"/>
        <v>0.8751225890813992</v>
      </c>
      <c r="Z20" s="81">
        <f>Z21+Z22+Z23+Z24+Z25+Z26+Z27+Z28</f>
        <v>38</v>
      </c>
      <c r="AA20" s="25">
        <f>AA21+AA22+AA23+AA24+AA25+AA26+AA27+AA28</f>
        <v>33</v>
      </c>
      <c r="AB20" s="82">
        <f t="shared" si="4"/>
        <v>0.868421052631579</v>
      </c>
    </row>
    <row r="21" spans="1:28" ht="48.75" customHeight="1">
      <c r="A21" s="20" t="s">
        <v>20</v>
      </c>
      <c r="B21" s="9">
        <f t="shared" si="12"/>
        <v>826.5</v>
      </c>
      <c r="C21" s="3">
        <f t="shared" si="12"/>
        <v>892.6000000000001</v>
      </c>
      <c r="D21" s="79">
        <f t="shared" si="0"/>
        <v>1.079975801572898</v>
      </c>
      <c r="E21" s="10">
        <v>372.6</v>
      </c>
      <c r="F21" s="3">
        <v>411.9</v>
      </c>
      <c r="G21" s="72">
        <f t="shared" si="1"/>
        <v>1.1054750402576488</v>
      </c>
      <c r="H21" s="1">
        <v>415.6</v>
      </c>
      <c r="I21" s="3">
        <v>422.6</v>
      </c>
      <c r="J21" s="79">
        <f t="shared" si="10"/>
        <v>1.0168431183830606</v>
      </c>
      <c r="K21" s="10">
        <v>9.5</v>
      </c>
      <c r="L21" s="3">
        <v>11.6</v>
      </c>
      <c r="M21" s="72">
        <f>L21/K21</f>
        <v>1.2210526315789474</v>
      </c>
      <c r="N21" s="95">
        <v>6</v>
      </c>
      <c r="O21" s="4">
        <v>18</v>
      </c>
      <c r="P21" s="79">
        <f t="shared" si="11"/>
        <v>3</v>
      </c>
      <c r="Q21" s="90"/>
      <c r="R21" s="12">
        <v>3.7</v>
      </c>
      <c r="S21" s="72" t="e">
        <f t="shared" si="7"/>
        <v>#DIV/0!</v>
      </c>
      <c r="T21" s="78">
        <v>12.8</v>
      </c>
      <c r="U21" s="12">
        <v>9.6</v>
      </c>
      <c r="V21" s="79">
        <f t="shared" si="8"/>
        <v>0.7499999999999999</v>
      </c>
      <c r="W21" s="90">
        <v>10</v>
      </c>
      <c r="X21" s="12">
        <v>15.2</v>
      </c>
      <c r="Y21" s="72">
        <f t="shared" si="9"/>
        <v>1.52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117.7</v>
      </c>
      <c r="C22" s="3">
        <f t="shared" si="12"/>
        <v>120.6</v>
      </c>
      <c r="D22" s="79">
        <f t="shared" si="0"/>
        <v>1.0246389124893798</v>
      </c>
      <c r="E22" s="10">
        <v>117.7</v>
      </c>
      <c r="F22" s="3">
        <v>120.6</v>
      </c>
      <c r="G22" s="72">
        <f t="shared" si="1"/>
        <v>1.0246389124893798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549.4</v>
      </c>
      <c r="C23" s="3">
        <f t="shared" si="12"/>
        <v>1509.3</v>
      </c>
      <c r="D23" s="79">
        <f t="shared" si="0"/>
        <v>2.747178740444121</v>
      </c>
      <c r="E23" s="10">
        <v>296</v>
      </c>
      <c r="F23" s="3">
        <v>1255.8</v>
      </c>
      <c r="G23" s="72">
        <f t="shared" si="1"/>
        <v>4.242567567567567</v>
      </c>
      <c r="H23" s="9"/>
      <c r="I23" s="4"/>
      <c r="J23" s="79" t="e">
        <f>I23/H23</f>
        <v>#DIV/0!</v>
      </c>
      <c r="K23" s="10">
        <v>25.4</v>
      </c>
      <c r="L23" s="3">
        <v>12.8</v>
      </c>
      <c r="M23" s="72">
        <f>L23/K23</f>
        <v>0.5039370078740159</v>
      </c>
      <c r="N23" s="9">
        <v>66</v>
      </c>
      <c r="O23" s="3">
        <v>69</v>
      </c>
      <c r="P23" s="79">
        <f>O23/N23</f>
        <v>1.0454545454545454</v>
      </c>
      <c r="Q23" s="90">
        <v>80</v>
      </c>
      <c r="R23" s="12">
        <v>83.2</v>
      </c>
      <c r="S23" s="72">
        <f t="shared" si="7"/>
        <v>1.04</v>
      </c>
      <c r="T23" s="78">
        <v>16</v>
      </c>
      <c r="U23" s="12">
        <v>21.4</v>
      </c>
      <c r="V23" s="79">
        <f t="shared" si="8"/>
        <v>1.3375</v>
      </c>
      <c r="W23" s="90">
        <v>28</v>
      </c>
      <c r="X23" s="12">
        <v>34.1</v>
      </c>
      <c r="Y23" s="72">
        <f>X23/W23</f>
        <v>1.217857142857143</v>
      </c>
      <c r="Z23" s="78">
        <v>38</v>
      </c>
      <c r="AA23" s="12">
        <v>33</v>
      </c>
      <c r="AB23" s="79">
        <f t="shared" si="4"/>
        <v>0.868421052631579</v>
      </c>
    </row>
    <row r="24" spans="1:28" ht="30.75" customHeight="1">
      <c r="A24" s="20" t="s">
        <v>22</v>
      </c>
      <c r="B24" s="9">
        <f t="shared" si="12"/>
        <v>267.9</v>
      </c>
      <c r="C24" s="3">
        <f t="shared" si="12"/>
        <v>268.5</v>
      </c>
      <c r="D24" s="79">
        <f t="shared" si="0"/>
        <v>1.002239641657335</v>
      </c>
      <c r="E24" s="10"/>
      <c r="F24" s="3">
        <v>50.1</v>
      </c>
      <c r="G24" s="72" t="e">
        <f t="shared" si="1"/>
        <v>#DIV/0!</v>
      </c>
      <c r="H24" s="9"/>
      <c r="I24" s="3"/>
      <c r="J24" s="79" t="e">
        <f>I24/H24</f>
        <v>#DIV/0!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304.2</v>
      </c>
      <c r="C26" s="3">
        <f>F26+I26+L26+O26+R26+U26+X26+AA26</f>
        <v>320.9</v>
      </c>
      <c r="D26" s="79">
        <f t="shared" si="0"/>
        <v>1.0548980933596317</v>
      </c>
      <c r="E26" s="10">
        <v>304.2</v>
      </c>
      <c r="F26" s="3">
        <v>320.9</v>
      </c>
      <c r="G26" s="72">
        <f t="shared" si="1"/>
        <v>1.0548980933596317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19863.5</v>
      </c>
      <c r="C29" s="102">
        <f>C20+C9</f>
        <v>22290.999999999993</v>
      </c>
      <c r="D29" s="103">
        <f>C29/B29</f>
        <v>1.1222090769501847</v>
      </c>
      <c r="E29" s="104">
        <f>SUM(E20+E9)</f>
        <v>12603.599999999999</v>
      </c>
      <c r="F29" s="104">
        <f>SUM(F20+F9)</f>
        <v>14287.999999999998</v>
      </c>
      <c r="G29" s="103">
        <f t="shared" si="1"/>
        <v>1.133644355580945</v>
      </c>
      <c r="H29" s="104">
        <f>SUM(H20+H9)</f>
        <v>4828.8</v>
      </c>
      <c r="I29" s="104">
        <f>SUM(I20+I9)</f>
        <v>5056</v>
      </c>
      <c r="J29" s="103">
        <f>I29/H29</f>
        <v>1.0470510271703115</v>
      </c>
      <c r="K29" s="104">
        <f>SUM(K20+K9)</f>
        <v>216.9</v>
      </c>
      <c r="L29" s="104">
        <f>SUM(L20+L9)</f>
        <v>228.1</v>
      </c>
      <c r="M29" s="103">
        <f>L29/K29</f>
        <v>1.0516366989396035</v>
      </c>
      <c r="N29" s="104">
        <f>SUM(N20+N9)</f>
        <v>262.6</v>
      </c>
      <c r="O29" s="104">
        <f>SUM(O20+O9)</f>
        <v>284.6</v>
      </c>
      <c r="P29" s="103">
        <f>O29/N29</f>
        <v>1.0837776085300839</v>
      </c>
      <c r="Q29" s="104">
        <f>SUM(Q20+Q9)</f>
        <v>503.1</v>
      </c>
      <c r="R29" s="104">
        <f>SUM(R20+R9)</f>
        <v>528.7</v>
      </c>
      <c r="S29" s="103">
        <f>R29/Q29</f>
        <v>1.0508845160007951</v>
      </c>
      <c r="T29" s="104">
        <f>SUM(T20+T9)</f>
        <v>455.90000000000003</v>
      </c>
      <c r="U29" s="104">
        <f>SUM(U20+U9)</f>
        <v>685.3</v>
      </c>
      <c r="V29" s="103">
        <f>U29/T29</f>
        <v>1.5031805220443077</v>
      </c>
      <c r="W29" s="104">
        <f>SUM(W20+W9)</f>
        <v>630.9</v>
      </c>
      <c r="X29" s="104">
        <f>SUM(X20+X9)</f>
        <v>846</v>
      </c>
      <c r="Y29" s="103">
        <f>X29/W29</f>
        <v>1.340941512125535</v>
      </c>
      <c r="Z29" s="104">
        <f>SUM(Z20+Z9)</f>
        <v>361.7</v>
      </c>
      <c r="AA29" s="104">
        <f>SUM(AA20+AA9)</f>
        <v>374.3</v>
      </c>
      <c r="AB29" s="105">
        <f>AA29/Z29</f>
        <v>1.0348354990323474</v>
      </c>
    </row>
    <row r="40" ht="12.75">
      <c r="E40" s="5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9">
      <selection activeCell="B23" sqref="B23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17797.8</v>
      </c>
      <c r="C9" s="46">
        <f>SUM(C10:C19)</f>
        <v>19179.1</v>
      </c>
      <c r="D9" s="46">
        <f>C9-B9</f>
        <v>1381.2999999999993</v>
      </c>
      <c r="E9" s="47">
        <f aca="true" t="shared" si="0" ref="E9:E29">C9/B9*100</f>
        <v>107.76107159311825</v>
      </c>
    </row>
    <row r="10" spans="1:5" ht="17.25" customHeight="1">
      <c r="A10" s="48" t="s">
        <v>6</v>
      </c>
      <c r="B10" s="35">
        <v>6648.5</v>
      </c>
      <c r="C10" s="35">
        <v>6921.7</v>
      </c>
      <c r="D10" s="35">
        <f aca="true" t="shared" si="1" ref="D10:D27">C10-B10</f>
        <v>273.1999999999998</v>
      </c>
      <c r="E10" s="33">
        <f t="shared" si="0"/>
        <v>104.10919756336014</v>
      </c>
    </row>
    <row r="11" spans="1:5" ht="17.25" customHeight="1">
      <c r="A11" s="36" t="s">
        <v>39</v>
      </c>
      <c r="B11" s="32">
        <v>4292.1</v>
      </c>
      <c r="C11" s="32">
        <v>4370</v>
      </c>
      <c r="D11" s="32">
        <f t="shared" si="1"/>
        <v>77.89999999999964</v>
      </c>
      <c r="E11" s="33">
        <f t="shared" si="0"/>
        <v>101.81496237273129</v>
      </c>
    </row>
    <row r="12" spans="1:5" ht="17.25" customHeight="1">
      <c r="A12" s="36" t="s">
        <v>41</v>
      </c>
      <c r="B12" s="32">
        <v>1796</v>
      </c>
      <c r="C12" s="32">
        <v>1902.8</v>
      </c>
      <c r="D12" s="32">
        <f t="shared" si="1"/>
        <v>106.79999999999995</v>
      </c>
      <c r="E12" s="33">
        <f t="shared" si="0"/>
        <v>105.94654788418707</v>
      </c>
    </row>
    <row r="13" spans="1:5" ht="38.25" customHeight="1">
      <c r="A13" s="49" t="s">
        <v>7</v>
      </c>
      <c r="B13" s="32">
        <v>1136</v>
      </c>
      <c r="C13" s="32">
        <v>1191</v>
      </c>
      <c r="D13" s="32">
        <f t="shared" si="1"/>
        <v>55</v>
      </c>
      <c r="E13" s="33">
        <f t="shared" si="0"/>
        <v>104.84154929577466</v>
      </c>
    </row>
    <row r="14" spans="1:5" ht="36.75" customHeight="1">
      <c r="A14" s="49" t="s">
        <v>40</v>
      </c>
      <c r="B14" s="32">
        <v>229.8</v>
      </c>
      <c r="C14" s="32">
        <v>237.4</v>
      </c>
      <c r="D14" s="32">
        <f>C14-B14</f>
        <v>7.599999999999994</v>
      </c>
      <c r="E14" s="33">
        <f t="shared" si="0"/>
        <v>103.30722367275891</v>
      </c>
    </row>
    <row r="15" spans="1:5" ht="23.25" customHeight="1">
      <c r="A15" s="49" t="s">
        <v>11</v>
      </c>
      <c r="B15" s="32">
        <v>1092</v>
      </c>
      <c r="C15" s="32">
        <v>1419.3</v>
      </c>
      <c r="D15" s="32">
        <f>C15-B15</f>
        <v>327.29999999999995</v>
      </c>
      <c r="E15" s="33">
        <f>C15/B15*100</f>
        <v>129.97252747252747</v>
      </c>
    </row>
    <row r="16" spans="1:5" ht="17.25" customHeight="1">
      <c r="A16" s="36" t="s">
        <v>9</v>
      </c>
      <c r="B16" s="32">
        <v>46.8</v>
      </c>
      <c r="C16" s="32">
        <v>54.9</v>
      </c>
      <c r="D16" s="32">
        <f t="shared" si="1"/>
        <v>8.100000000000001</v>
      </c>
      <c r="E16" s="33">
        <f t="shared" si="0"/>
        <v>117.3076923076923</v>
      </c>
    </row>
    <row r="17" spans="1:5" ht="17.25" customHeight="1">
      <c r="A17" s="36" t="s">
        <v>43</v>
      </c>
      <c r="B17" s="32">
        <v>2199.6</v>
      </c>
      <c r="C17" s="32">
        <v>2710.3</v>
      </c>
      <c r="D17" s="32">
        <f t="shared" si="1"/>
        <v>510.7000000000003</v>
      </c>
      <c r="E17" s="33">
        <f t="shared" si="0"/>
        <v>123.21785779232587</v>
      </c>
    </row>
    <row r="18" spans="1:5" ht="17.25" customHeight="1">
      <c r="A18" s="49" t="s">
        <v>8</v>
      </c>
      <c r="B18" s="32">
        <v>357</v>
      </c>
      <c r="C18" s="38">
        <v>371.7</v>
      </c>
      <c r="D18" s="32">
        <f t="shared" si="1"/>
        <v>14.699999999999989</v>
      </c>
      <c r="E18" s="33">
        <f t="shared" si="0"/>
        <v>104.11764705882354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2065.7</v>
      </c>
      <c r="C20" s="52">
        <f>SUM(C21:C27)</f>
        <v>3111.9</v>
      </c>
      <c r="D20" s="46">
        <f t="shared" si="1"/>
        <v>1046.2000000000003</v>
      </c>
      <c r="E20" s="47">
        <f t="shared" si="0"/>
        <v>150.64627002952994</v>
      </c>
    </row>
    <row r="21" spans="1:5" ht="54" customHeight="1">
      <c r="A21" s="53" t="s">
        <v>20</v>
      </c>
      <c r="B21" s="35">
        <v>826.5</v>
      </c>
      <c r="C21" s="35">
        <v>892.6</v>
      </c>
      <c r="D21" s="40">
        <f t="shared" si="1"/>
        <v>66.10000000000002</v>
      </c>
      <c r="E21" s="54">
        <f t="shared" si="0"/>
        <v>107.99758015728978</v>
      </c>
    </row>
    <row r="22" spans="1:5" ht="34.5" customHeight="1">
      <c r="A22" s="49" t="s">
        <v>12</v>
      </c>
      <c r="B22" s="32">
        <v>117.7</v>
      </c>
      <c r="C22" s="32">
        <v>120.6</v>
      </c>
      <c r="D22" s="32">
        <f t="shared" si="1"/>
        <v>2.8999999999999915</v>
      </c>
      <c r="E22" s="33">
        <f t="shared" si="0"/>
        <v>102.46389124893798</v>
      </c>
    </row>
    <row r="23" spans="1:5" ht="36.75" customHeight="1">
      <c r="A23" s="49" t="s">
        <v>21</v>
      </c>
      <c r="B23" s="32">
        <v>549.4</v>
      </c>
      <c r="C23" s="32">
        <v>1509.3</v>
      </c>
      <c r="D23" s="32">
        <f t="shared" si="1"/>
        <v>959.9</v>
      </c>
      <c r="E23" s="33">
        <f t="shared" si="0"/>
        <v>274.7178740444121</v>
      </c>
    </row>
    <row r="24" spans="1:5" ht="36" customHeight="1">
      <c r="A24" s="49" t="s">
        <v>22</v>
      </c>
      <c r="B24" s="32">
        <v>267.9</v>
      </c>
      <c r="C24" s="38">
        <v>268.5</v>
      </c>
      <c r="D24" s="32">
        <f t="shared" si="1"/>
        <v>0.6000000000000227</v>
      </c>
      <c r="E24" s="33">
        <f t="shared" si="0"/>
        <v>100.22396416573349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304.2</v>
      </c>
      <c r="C26" s="32">
        <v>320.9</v>
      </c>
      <c r="D26" s="32">
        <f t="shared" si="1"/>
        <v>16.69999999999999</v>
      </c>
      <c r="E26" s="33">
        <f t="shared" si="0"/>
        <v>105.48980933596317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19863.5</v>
      </c>
      <c r="C29" s="52">
        <f>SUM(C20+C9)</f>
        <v>22291</v>
      </c>
      <c r="D29" s="52">
        <f>C29-B29</f>
        <v>2427.5</v>
      </c>
      <c r="E29" s="47">
        <f t="shared" si="0"/>
        <v>112.2209076950185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2019-03-01T09:26:54Z</cp:lastPrinted>
  <dcterms:created xsi:type="dcterms:W3CDTF">1996-10-08T23:32:33Z</dcterms:created>
  <dcterms:modified xsi:type="dcterms:W3CDTF">2019-05-13T07:47:43Z</dcterms:modified>
  <cp:category/>
  <cp:version/>
  <cp:contentType/>
  <cp:contentStatus/>
</cp:coreProperties>
</file>