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<sst xmlns="http://schemas.openxmlformats.org/spreadsheetml/2006/main" count="123" uniqueCount="53">
  <si>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</si>
  <si>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</si>
  <si>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</si>
  <si>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</si>
  <si>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</si>
  <si>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</si>
  <si>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</si>
  <si>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</si>
  <si>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</si>
  <si>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</si>
  <si>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</si>
  <si>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</si>
  <si>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</si>
  <si>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</si>
  <si>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</si>
  <si>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</si>
  <si>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</si>
  <si>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</si>
  <si>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</si>
  <si>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</si>
  <si>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</si>
  <si>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</si>
  <si>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</si>
  <si>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</si>
  <si>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</si>
  <si>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</si>
  <si>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</si>
  <si>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</si>
  <si>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</si>
  <si>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</si>
  <si>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</si>
  <si>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</si>
  <si>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</si>
  <si>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</si>
  <si>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</si>
  <si>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</si>
  <si>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</si>
  <si>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</si>
  <si>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</si>
  <si>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</si>
  <si>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</si>
  <si>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</si>
  <si>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Всего  доходов</t>
  </si>
  <si>
    <t xml:space="preserve"> - земельный налог </t>
  </si>
  <si>
    <t>за январь - март 2019 года</t>
  </si>
  <si>
    <t xml:space="preserve"> план на январь- март 2019 года</t>
  </si>
  <si>
    <t>факт за январь - март  2019 года</t>
  </si>
  <si>
    <t>за  январь - март  2018 - 2019 года</t>
  </si>
  <si>
    <t>факт за январь - март 2018 года</t>
  </si>
  <si>
    <t>факт за январь - март 2019 года</t>
  </si>
  <si>
    <t>за  январь - март 2019 года</t>
  </si>
  <si>
    <t xml:space="preserve"> план на январь - март  2019 года</t>
  </si>
  <si>
    <t>факт за январь - март  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</si>
</sst>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10">
      <selection activeCell="G23" sqref="G23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47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48</v>
      </c>
      <c r="C8" s="30" t="s">
        <v>49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12761.000000000002</v>
      </c>
      <c r="C9" s="46">
        <f>SUM(C10:C19)</f>
        <v>13048.300000000001</v>
      </c>
      <c r="D9" s="46">
        <f>C9-B9</f>
        <v>287.2999999999993</v>
      </c>
      <c r="E9" s="47">
        <f aca="true" t="shared" si="0" ref="E9:E31">C9/B9*100</f>
        <v>102.25139095682157</v>
      </c>
    </row>
    <row r="10" spans="1:5" ht="17.25" customHeight="1">
      <c r="A10" s="58" t="s">
        <v>6</v>
      </c>
      <c r="B10" s="32">
        <v>4780.6</v>
      </c>
      <c r="C10" s="35">
        <v>4951</v>
      </c>
      <c r="D10" s="35">
        <f aca="true" t="shared" si="1" ref="D10:D27">C10-B10</f>
        <v>170.39999999999964</v>
      </c>
      <c r="E10" s="33">
        <f t="shared" si="0"/>
        <v>103.56440614148852</v>
      </c>
    </row>
    <row r="11" spans="1:5" ht="17.25" customHeight="1">
      <c r="A11" s="34" t="s">
        <v>39</v>
      </c>
      <c r="B11" s="32">
        <v>2742.8</v>
      </c>
      <c r="C11" s="32">
        <v>3320</v>
      </c>
      <c r="D11" s="32">
        <f t="shared" si="1"/>
        <v>577.1999999999998</v>
      </c>
      <c r="E11" s="33">
        <f t="shared" si="0"/>
        <v>121.04418842059208</v>
      </c>
    </row>
    <row r="12" spans="1:5" ht="17.25" customHeight="1">
      <c r="A12" s="36" t="s">
        <v>41</v>
      </c>
      <c r="B12" s="32">
        <v>597.2</v>
      </c>
      <c r="C12" s="32">
        <v>784.6</v>
      </c>
      <c r="D12" s="32">
        <f t="shared" si="1"/>
        <v>187.39999999999998</v>
      </c>
      <c r="E12" s="33">
        <f t="shared" si="0"/>
        <v>131.3797722705961</v>
      </c>
    </row>
    <row r="13" spans="1:5" ht="39" customHeight="1">
      <c r="A13" s="37" t="s">
        <v>7</v>
      </c>
      <c r="B13" s="32">
        <v>713.6</v>
      </c>
      <c r="C13" s="32">
        <v>563.9</v>
      </c>
      <c r="D13" s="32">
        <f t="shared" si="1"/>
        <v>-149.70000000000005</v>
      </c>
      <c r="E13" s="33">
        <f t="shared" si="0"/>
        <v>79.02186098654708</v>
      </c>
    </row>
    <row r="14" spans="1:8" ht="42" customHeight="1">
      <c r="A14" s="37" t="s">
        <v>40</v>
      </c>
      <c r="B14" s="32">
        <v>265.4</v>
      </c>
      <c r="C14" s="32">
        <v>156.1</v>
      </c>
      <c r="D14" s="32">
        <f t="shared" si="1"/>
        <v>-109.29999999999998</v>
      </c>
      <c r="E14" s="33">
        <f t="shared" si="0"/>
        <v>58.81688018085909</v>
      </c>
      <c r="H14" s="106"/>
    </row>
    <row r="15" spans="1:5" ht="21" customHeight="1">
      <c r="A15" s="37" t="s">
        <v>11</v>
      </c>
      <c r="B15" s="32">
        <v>1861</v>
      </c>
      <c r="C15" s="32">
        <v>591.7</v>
      </c>
      <c r="D15" s="32">
        <f t="shared" si="1"/>
        <v>-1269.3</v>
      </c>
      <c r="E15" s="33">
        <f t="shared" si="0"/>
        <v>31.794734013970988</v>
      </c>
    </row>
    <row r="16" spans="1:5" ht="17.25" customHeight="1">
      <c r="A16" s="34" t="s">
        <v>9</v>
      </c>
      <c r="B16" s="32">
        <v>34.5</v>
      </c>
      <c r="C16" s="32">
        <v>48.8</v>
      </c>
      <c r="D16" s="32">
        <f t="shared" si="1"/>
        <v>14.299999999999997</v>
      </c>
      <c r="E16" s="33">
        <f t="shared" si="0"/>
        <v>141.44927536231884</v>
      </c>
    </row>
    <row r="17" spans="1:5" ht="17.25" customHeight="1">
      <c r="A17" s="34" t="s">
        <v>43</v>
      </c>
      <c r="B17" s="38">
        <v>1561.2</v>
      </c>
      <c r="C17" s="32">
        <v>2346.3</v>
      </c>
      <c r="D17" s="32">
        <f t="shared" si="1"/>
        <v>785.1000000000001</v>
      </c>
      <c r="E17" s="33">
        <f t="shared" si="0"/>
        <v>150.28823981552654</v>
      </c>
    </row>
    <row r="18" spans="1:5" ht="17.25" customHeight="1">
      <c r="A18" s="37" t="s">
        <v>8</v>
      </c>
      <c r="B18" s="44">
        <v>204.7</v>
      </c>
      <c r="C18" s="38">
        <v>285.9</v>
      </c>
      <c r="D18" s="32">
        <f t="shared" si="1"/>
        <v>81.19999999999999</v>
      </c>
      <c r="E18" s="33">
        <f t="shared" si="0"/>
        <v>139.6678065461651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2245.7000000000003</v>
      </c>
      <c r="C20" s="46">
        <f>SUM(C21:C27)</f>
        <v>1546</v>
      </c>
      <c r="D20" s="46">
        <f t="shared" si="1"/>
        <v>-699.7000000000003</v>
      </c>
      <c r="E20" s="47">
        <f t="shared" si="0"/>
        <v>68.84267711626664</v>
      </c>
    </row>
    <row r="21" spans="1:9" ht="56.25" customHeight="1">
      <c r="A21" s="62" t="s">
        <v>20</v>
      </c>
      <c r="B21" s="35">
        <v>753.9</v>
      </c>
      <c r="C21" s="35">
        <v>581.8</v>
      </c>
      <c r="D21" s="35">
        <f t="shared" si="1"/>
        <v>-172.10000000000002</v>
      </c>
      <c r="E21" s="33">
        <f t="shared" si="0"/>
        <v>77.1720387319273</v>
      </c>
      <c r="I21" s="8"/>
    </row>
    <row r="22" spans="1:5" ht="31.5" customHeight="1">
      <c r="A22" s="37" t="s">
        <v>12</v>
      </c>
      <c r="B22" s="32">
        <v>96.2</v>
      </c>
      <c r="C22" s="32">
        <v>68.9</v>
      </c>
      <c r="D22" s="32">
        <f t="shared" si="1"/>
        <v>-27.299999999999997</v>
      </c>
      <c r="E22" s="33">
        <f t="shared" si="0"/>
        <v>71.62162162162163</v>
      </c>
    </row>
    <row r="23" spans="1:5" ht="36.75" customHeight="1">
      <c r="A23" s="37" t="s">
        <v>21</v>
      </c>
      <c r="B23" s="32">
        <v>203.2</v>
      </c>
      <c r="C23" s="32">
        <v>425.6</v>
      </c>
      <c r="D23" s="32">
        <f t="shared" si="1"/>
        <v>222.40000000000003</v>
      </c>
      <c r="E23" s="33">
        <f t="shared" si="0"/>
        <v>209.44881889763784</v>
      </c>
    </row>
    <row r="24" spans="1:5" ht="36" customHeight="1">
      <c r="A24" s="37" t="s">
        <v>22</v>
      </c>
      <c r="B24" s="38">
        <v>1052</v>
      </c>
      <c r="C24" s="38">
        <v>268.5</v>
      </c>
      <c r="D24" s="32">
        <f t="shared" si="1"/>
        <v>-783.5</v>
      </c>
      <c r="E24" s="33">
        <f t="shared" si="0"/>
        <v>25.522813688212924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140.4</v>
      </c>
      <c r="C26" s="32">
        <v>201.2</v>
      </c>
      <c r="D26" s="32">
        <f t="shared" si="1"/>
        <v>60.79999999999998</v>
      </c>
      <c r="E26" s="33">
        <f t="shared" si="0"/>
        <v>143.3048433048433</v>
      </c>
    </row>
    <row r="27" spans="1:5" ht="18" customHeight="1">
      <c r="A27" s="37" t="s">
        <v>25</v>
      </c>
      <c r="B27" s="38"/>
      <c r="C27" s="38"/>
      <c r="D27" s="32">
        <f t="shared" si="1"/>
        <v>0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42</v>
      </c>
      <c r="B31" s="46">
        <f>B9+B20</f>
        <v>15006.700000000003</v>
      </c>
      <c r="C31" s="46">
        <f>C9+C20</f>
        <v>14594.300000000001</v>
      </c>
      <c r="D31" s="46">
        <f>D9+D20</f>
        <v>-412.400000000001</v>
      </c>
      <c r="E31" s="47">
        <f t="shared" si="0"/>
        <v>97.25189415394456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6" sqref="AA26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6.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7.25" customHeight="1">
      <c r="A3" s="115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4" t="s">
        <v>3</v>
      </c>
      <c r="AB5" s="114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2"/>
      <c r="B7" s="119"/>
      <c r="C7" s="120"/>
      <c r="D7" s="121"/>
      <c r="E7" s="110" t="s">
        <v>15</v>
      </c>
      <c r="F7" s="110"/>
      <c r="G7" s="111"/>
      <c r="H7" s="109" t="s">
        <v>28</v>
      </c>
      <c r="I7" s="110"/>
      <c r="J7" s="111"/>
      <c r="K7" s="124" t="s">
        <v>29</v>
      </c>
      <c r="L7" s="125"/>
      <c r="M7" s="126"/>
      <c r="N7" s="109" t="s">
        <v>30</v>
      </c>
      <c r="O7" s="110"/>
      <c r="P7" s="111"/>
      <c r="Q7" s="109" t="s">
        <v>31</v>
      </c>
      <c r="R7" s="110"/>
      <c r="S7" s="111"/>
      <c r="T7" s="109" t="s">
        <v>32</v>
      </c>
      <c r="U7" s="110"/>
      <c r="V7" s="111"/>
      <c r="W7" s="109" t="s">
        <v>33</v>
      </c>
      <c r="X7" s="110"/>
      <c r="Y7" s="111"/>
      <c r="Z7" s="124" t="s">
        <v>34</v>
      </c>
      <c r="AA7" s="125"/>
      <c r="AB7" s="126"/>
    </row>
    <row r="8" spans="1:28" ht="72" customHeight="1" thickBot="1">
      <c r="A8" s="113"/>
      <c r="B8" s="70" t="s">
        <v>51</v>
      </c>
      <c r="C8" s="14" t="s">
        <v>52</v>
      </c>
      <c r="D8" s="14" t="s">
        <v>1</v>
      </c>
      <c r="E8" s="70" t="s">
        <v>51</v>
      </c>
      <c r="F8" s="14" t="s">
        <v>52</v>
      </c>
      <c r="G8" s="14" t="s">
        <v>1</v>
      </c>
      <c r="H8" s="70" t="s">
        <v>51</v>
      </c>
      <c r="I8" s="14" t="s">
        <v>52</v>
      </c>
      <c r="J8" s="14" t="s">
        <v>1</v>
      </c>
      <c r="K8" s="70" t="s">
        <v>51</v>
      </c>
      <c r="L8" s="14" t="s">
        <v>52</v>
      </c>
      <c r="M8" s="14" t="s">
        <v>1</v>
      </c>
      <c r="N8" s="70" t="s">
        <v>51</v>
      </c>
      <c r="O8" s="14" t="s">
        <v>52</v>
      </c>
      <c r="P8" s="14" t="s">
        <v>1</v>
      </c>
      <c r="Q8" s="70" t="s">
        <v>51</v>
      </c>
      <c r="R8" s="14" t="s">
        <v>52</v>
      </c>
      <c r="S8" s="14" t="s">
        <v>1</v>
      </c>
      <c r="T8" s="70" t="s">
        <v>51</v>
      </c>
      <c r="U8" s="14" t="s">
        <v>52</v>
      </c>
      <c r="V8" s="14" t="s">
        <v>1</v>
      </c>
      <c r="W8" s="70" t="s">
        <v>51</v>
      </c>
      <c r="X8" s="14" t="s">
        <v>52</v>
      </c>
      <c r="Y8" s="14" t="s">
        <v>1</v>
      </c>
      <c r="Z8" s="70" t="s">
        <v>51</v>
      </c>
      <c r="AA8" s="14" t="s">
        <v>52</v>
      </c>
      <c r="AB8" s="14" t="s">
        <v>1</v>
      </c>
    </row>
    <row r="9" spans="1:28" ht="22.5" customHeight="1">
      <c r="A9" s="18" t="s">
        <v>17</v>
      </c>
      <c r="B9" s="75">
        <f>E9+H9+K9+N9+Q9+T9+W9+Z9</f>
        <v>11591.200000000003</v>
      </c>
      <c r="C9" s="76">
        <f>F9+I9+L9+O9+R9+U9+X9+AA9</f>
        <v>13048.3</v>
      </c>
      <c r="D9" s="77">
        <f aca="true" t="shared" si="0" ref="D9:D27">C9/B9</f>
        <v>1.125707433225205</v>
      </c>
      <c r="E9" s="68">
        <f>SUM(E10:E19)</f>
        <v>6815.6</v>
      </c>
      <c r="F9" s="69">
        <f>SUM(F10:F19)</f>
        <v>7678.6</v>
      </c>
      <c r="G9" s="71">
        <f aca="true" t="shared" si="1" ref="G9:G29">F9/E9</f>
        <v>1.126621280591584</v>
      </c>
      <c r="H9" s="75">
        <f>SUM(H10:H19)</f>
        <v>3339.2000000000003</v>
      </c>
      <c r="I9" s="76">
        <f>SUM(I10:I19)</f>
        <v>3417.3999999999996</v>
      </c>
      <c r="J9" s="77">
        <f aca="true" t="shared" si="2" ref="J9:J14">I9/H9</f>
        <v>1.0234187829420218</v>
      </c>
      <c r="K9" s="68">
        <f>SUM(K10:K19)</f>
        <v>132</v>
      </c>
      <c r="L9" s="69">
        <f>SUM(L10:L19)</f>
        <v>160.10000000000002</v>
      </c>
      <c r="M9" s="71">
        <f aca="true" t="shared" si="3" ref="M9:M18">L9/K9</f>
        <v>1.2128787878787881</v>
      </c>
      <c r="N9" s="75">
        <f>SUM(N10:N19)</f>
        <v>152</v>
      </c>
      <c r="O9" s="76">
        <f>SUM(O10:O19)</f>
        <v>157.6</v>
      </c>
      <c r="P9" s="77">
        <f>O9/N9</f>
        <v>1.0368421052631578</v>
      </c>
      <c r="Q9" s="68">
        <f>SUM(Q10:Q19)</f>
        <v>384.6</v>
      </c>
      <c r="R9" s="76">
        <f>SUM(R10:R19)</f>
        <v>416.90000000000003</v>
      </c>
      <c r="S9" s="71">
        <f>R9/Q9</f>
        <v>1.0839833593343735</v>
      </c>
      <c r="T9" s="75">
        <f>SUM(T10:T19)</f>
        <v>406.6</v>
      </c>
      <c r="U9" s="76">
        <f>SUM(U10:U19)</f>
        <v>608</v>
      </c>
      <c r="V9" s="77">
        <f>U9/T9</f>
        <v>1.4953271028037383</v>
      </c>
      <c r="W9" s="68">
        <f>SUM(W10:W19)</f>
        <v>263.5</v>
      </c>
      <c r="X9" s="69">
        <f>SUM(X10:X19)</f>
        <v>508.3</v>
      </c>
      <c r="Y9" s="71">
        <f>X9/W9</f>
        <v>1.9290322580645163</v>
      </c>
      <c r="Z9" s="75">
        <f>SUM(Z10:Z19)</f>
        <v>97.7</v>
      </c>
      <c r="AA9" s="76">
        <f>SUM(AA10:AA19)</f>
        <v>101.4</v>
      </c>
      <c r="AB9" s="77">
        <f aca="true" t="shared" si="4" ref="AB9:AB24">AA9/Z9</f>
        <v>1.037871033776868</v>
      </c>
    </row>
    <row r="10" spans="1:28" ht="17.25" customHeight="1">
      <c r="A10" s="19" t="s">
        <v>6</v>
      </c>
      <c r="B10" s="9">
        <f aca="true" t="shared" si="5" ref="B10:B19">E10+H10+K10+N10+Q10+T10+W10+Z10</f>
        <v>4739.8</v>
      </c>
      <c r="C10" s="3">
        <f aca="true" t="shared" si="6" ref="C10:C19">F10+I10+L10+O10+R10+U10+X10+AA10</f>
        <v>4951</v>
      </c>
      <c r="D10" s="79">
        <f t="shared" si="0"/>
        <v>1.044558842145238</v>
      </c>
      <c r="E10" s="10">
        <v>2655.2</v>
      </c>
      <c r="F10" s="3">
        <v>2828.2</v>
      </c>
      <c r="G10" s="72">
        <f t="shared" si="1"/>
        <v>1.0651551672190418</v>
      </c>
      <c r="H10" s="9">
        <v>1835.7</v>
      </c>
      <c r="I10" s="3">
        <v>1814</v>
      </c>
      <c r="J10" s="79">
        <f t="shared" si="2"/>
        <v>0.9881788963338236</v>
      </c>
      <c r="K10" s="10">
        <v>46</v>
      </c>
      <c r="L10" s="3">
        <v>68.3</v>
      </c>
      <c r="M10" s="72">
        <f t="shared" si="3"/>
        <v>1.4847826086956522</v>
      </c>
      <c r="N10" s="9">
        <v>23.6</v>
      </c>
      <c r="O10" s="3">
        <v>31.5</v>
      </c>
      <c r="P10" s="79">
        <f>O10/N10</f>
        <v>1.3347457627118644</v>
      </c>
      <c r="Q10" s="90">
        <v>40</v>
      </c>
      <c r="R10" s="12">
        <v>54.6</v>
      </c>
      <c r="S10" s="72">
        <f>R10/Q10</f>
        <v>1.365</v>
      </c>
      <c r="T10" s="78">
        <v>44.8</v>
      </c>
      <c r="U10" s="12">
        <v>55.3</v>
      </c>
      <c r="V10" s="79">
        <f>U10/T10</f>
        <v>1.234375</v>
      </c>
      <c r="W10" s="90">
        <v>36</v>
      </c>
      <c r="X10" s="12">
        <v>37.4</v>
      </c>
      <c r="Y10" s="72">
        <f>X10/W10</f>
        <v>1.0388888888888888</v>
      </c>
      <c r="Z10" s="78">
        <v>58.5</v>
      </c>
      <c r="AA10" s="12">
        <v>61.7</v>
      </c>
      <c r="AB10" s="79">
        <f t="shared" si="4"/>
        <v>1.0547008547008547</v>
      </c>
    </row>
    <row r="11" spans="1:28" ht="17.25" customHeight="1">
      <c r="A11" s="19" t="s">
        <v>39</v>
      </c>
      <c r="B11" s="9">
        <f>E11+H11+K11+N11+Q11+T11+W11+Z11</f>
        <v>2931.6</v>
      </c>
      <c r="C11" s="3">
        <f>F11+I11+L11+O11+R11+U11+X11+AA11</f>
        <v>3320</v>
      </c>
      <c r="D11" s="79">
        <f t="shared" si="0"/>
        <v>1.132487378905717</v>
      </c>
      <c r="E11" s="10">
        <v>2300</v>
      </c>
      <c r="F11" s="3">
        <v>2655.4</v>
      </c>
      <c r="G11" s="72">
        <f t="shared" si="1"/>
        <v>1.1545217391304348</v>
      </c>
      <c r="H11" s="1">
        <v>631.6</v>
      </c>
      <c r="I11" s="3">
        <v>664.6</v>
      </c>
      <c r="J11" s="79">
        <f t="shared" si="2"/>
        <v>1.052248258391387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686</v>
      </c>
      <c r="C12" s="3">
        <f>F12+I12+L12+O12+R12+U12+X12+AA12</f>
        <v>784.6</v>
      </c>
      <c r="D12" s="79">
        <f t="shared" si="0"/>
        <v>1.143731778425656</v>
      </c>
      <c r="E12" s="10">
        <v>686</v>
      </c>
      <c r="F12" s="3">
        <v>784.6</v>
      </c>
      <c r="G12" s="72">
        <f t="shared" si="1"/>
        <v>1.143731778425656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555</v>
      </c>
      <c r="C13" s="3">
        <f t="shared" si="6"/>
        <v>563.9</v>
      </c>
      <c r="D13" s="79">
        <f t="shared" si="0"/>
        <v>1.016036036036036</v>
      </c>
      <c r="E13" s="10">
        <v>555</v>
      </c>
      <c r="F13" s="3">
        <v>563.9</v>
      </c>
      <c r="G13" s="72">
        <f t="shared" si="1"/>
        <v>1.016036036036036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20.25" customHeight="1">
      <c r="A14" s="20" t="s">
        <v>11</v>
      </c>
      <c r="B14" s="9">
        <f t="shared" si="5"/>
        <v>275.2</v>
      </c>
      <c r="C14" s="3">
        <f t="shared" si="6"/>
        <v>591.7</v>
      </c>
      <c r="D14" s="79">
        <f t="shared" si="0"/>
        <v>2.1500726744186047</v>
      </c>
      <c r="E14" s="10">
        <v>188.6</v>
      </c>
      <c r="F14" s="3">
        <v>404.5</v>
      </c>
      <c r="G14" s="72">
        <f t="shared" si="1"/>
        <v>2.1447507953340406</v>
      </c>
      <c r="H14" s="1">
        <v>10</v>
      </c>
      <c r="I14" s="4">
        <v>24.2</v>
      </c>
      <c r="J14" s="79">
        <f t="shared" si="2"/>
        <v>2.42</v>
      </c>
      <c r="K14" s="99"/>
      <c r="L14" s="3"/>
      <c r="M14" s="72"/>
      <c r="N14" s="9"/>
      <c r="O14" s="4"/>
      <c r="P14" s="79" t="e">
        <f>O14/N14</f>
        <v>#DIV/0!</v>
      </c>
      <c r="Q14" s="90">
        <v>12.6</v>
      </c>
      <c r="R14" s="11">
        <v>17.1</v>
      </c>
      <c r="S14" s="72">
        <f aca="true" t="shared" si="7" ref="S14:S24">R14/Q14</f>
        <v>1.3571428571428572</v>
      </c>
      <c r="T14" s="78">
        <v>4</v>
      </c>
      <c r="U14" s="12">
        <v>21.4</v>
      </c>
      <c r="V14" s="79">
        <f aca="true" t="shared" si="8" ref="V14:V24">U14/T14</f>
        <v>5.35</v>
      </c>
      <c r="W14" s="90">
        <v>30</v>
      </c>
      <c r="X14" s="11">
        <v>94.5</v>
      </c>
      <c r="Y14" s="72">
        <f aca="true" t="shared" si="9" ref="Y14:Y21">X14/W14</f>
        <v>3.15</v>
      </c>
      <c r="Z14" s="78">
        <v>30</v>
      </c>
      <c r="AA14" s="12">
        <v>30</v>
      </c>
      <c r="AB14" s="79">
        <f t="shared" si="4"/>
        <v>1</v>
      </c>
    </row>
    <row r="15" spans="1:28" ht="48" customHeight="1">
      <c r="A15" s="20" t="s">
        <v>38</v>
      </c>
      <c r="B15" s="9">
        <f>E15+H15+K15+N15+Q15+T15+W15+Z15</f>
        <v>147.8</v>
      </c>
      <c r="C15" s="3">
        <f>F15+I15+L15+O15+R15+U15+X15+AA15</f>
        <v>156.1</v>
      </c>
      <c r="D15" s="79">
        <f>C15/B15</f>
        <v>1.0561569688768606</v>
      </c>
      <c r="E15" s="10">
        <v>147.8</v>
      </c>
      <c r="F15" s="3">
        <v>156.1</v>
      </c>
      <c r="G15" s="72">
        <f t="shared" si="1"/>
        <v>1.0561569688768606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/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14.3</v>
      </c>
      <c r="C16" s="3">
        <f t="shared" si="6"/>
        <v>48.8</v>
      </c>
      <c r="D16" s="79">
        <f t="shared" si="0"/>
        <v>3.412587412587412</v>
      </c>
      <c r="E16" s="10"/>
      <c r="F16" s="3"/>
      <c r="G16" s="72"/>
      <c r="H16" s="9">
        <v>10</v>
      </c>
      <c r="I16" s="3">
        <v>38</v>
      </c>
      <c r="J16" s="79">
        <f aca="true" t="shared" si="10" ref="J16:J21">I16/H16</f>
        <v>3.8</v>
      </c>
      <c r="K16" s="10">
        <v>2</v>
      </c>
      <c r="L16" s="3">
        <v>3.9</v>
      </c>
      <c r="M16" s="72">
        <f t="shared" si="3"/>
        <v>1.95</v>
      </c>
      <c r="N16" s="1">
        <v>0.8</v>
      </c>
      <c r="O16" s="3">
        <v>0.5</v>
      </c>
      <c r="P16" s="79">
        <f aca="true" t="shared" si="11" ref="P16:P21">O16/N16</f>
        <v>0.625</v>
      </c>
      <c r="Q16" s="90"/>
      <c r="R16" s="12">
        <v>2.4</v>
      </c>
      <c r="S16" s="72" t="e">
        <f t="shared" si="7"/>
        <v>#DIV/0!</v>
      </c>
      <c r="T16" s="78">
        <v>1</v>
      </c>
      <c r="U16" s="12">
        <v>1.1</v>
      </c>
      <c r="V16" s="79">
        <f t="shared" si="8"/>
        <v>1.1</v>
      </c>
      <c r="W16" s="90">
        <v>0.5</v>
      </c>
      <c r="X16" s="11">
        <v>2.9</v>
      </c>
      <c r="Y16" s="72">
        <f t="shared" si="9"/>
        <v>5.8</v>
      </c>
      <c r="Z16" s="78"/>
      <c r="AA16" s="12"/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1958.5</v>
      </c>
      <c r="C17" s="3">
        <f t="shared" si="6"/>
        <v>2346.2999999999997</v>
      </c>
      <c r="D17" s="79">
        <f t="shared" si="0"/>
        <v>1.1980086801123306</v>
      </c>
      <c r="E17" s="10"/>
      <c r="F17" s="3"/>
      <c r="G17" s="72"/>
      <c r="H17" s="9">
        <v>851.9</v>
      </c>
      <c r="I17" s="3">
        <v>876.6</v>
      </c>
      <c r="J17" s="79">
        <f t="shared" si="10"/>
        <v>1.0289940133818525</v>
      </c>
      <c r="K17" s="99">
        <v>84</v>
      </c>
      <c r="L17" s="3">
        <v>87.9</v>
      </c>
      <c r="M17" s="72">
        <f t="shared" si="3"/>
        <v>1.0464285714285715</v>
      </c>
      <c r="N17" s="9">
        <v>127.6</v>
      </c>
      <c r="O17" s="4">
        <v>125.6</v>
      </c>
      <c r="P17" s="79">
        <f t="shared" si="11"/>
        <v>0.9843260188087775</v>
      </c>
      <c r="Q17" s="90">
        <v>332</v>
      </c>
      <c r="R17" s="12">
        <v>342.8</v>
      </c>
      <c r="S17" s="72">
        <f t="shared" si="7"/>
        <v>1.0325301204819277</v>
      </c>
      <c r="T17" s="78">
        <v>356.8</v>
      </c>
      <c r="U17" s="12">
        <v>530.2</v>
      </c>
      <c r="V17" s="79">
        <f t="shared" si="8"/>
        <v>1.4859865470852018</v>
      </c>
      <c r="W17" s="90">
        <v>197</v>
      </c>
      <c r="X17" s="3">
        <v>373.5</v>
      </c>
      <c r="Y17" s="72">
        <f t="shared" si="9"/>
        <v>1.8959390862944163</v>
      </c>
      <c r="Z17" s="78">
        <v>9.2</v>
      </c>
      <c r="AA17" s="12">
        <v>9.7</v>
      </c>
      <c r="AB17" s="79">
        <f t="shared" si="4"/>
        <v>1.0543478260869565</v>
      </c>
    </row>
    <row r="18" spans="1:28" ht="17.25" customHeight="1">
      <c r="A18" s="20" t="s">
        <v>8</v>
      </c>
      <c r="B18" s="9">
        <f t="shared" si="5"/>
        <v>283</v>
      </c>
      <c r="C18" s="3">
        <f t="shared" si="6"/>
        <v>285.9</v>
      </c>
      <c r="D18" s="79">
        <f t="shared" si="0"/>
        <v>1.0102473498233215</v>
      </c>
      <c r="E18" s="10">
        <v>283</v>
      </c>
      <c r="F18" s="3">
        <v>285.9</v>
      </c>
      <c r="G18" s="72">
        <f t="shared" si="1"/>
        <v>1.0102473498233215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1428.4</v>
      </c>
      <c r="C20" s="25">
        <f t="shared" si="12"/>
        <v>1545.9999999999998</v>
      </c>
      <c r="D20" s="82">
        <f t="shared" si="0"/>
        <v>1.08232987958555</v>
      </c>
      <c r="E20" s="24">
        <f>E21+E22+E23+E24+E25+E26+E27+E28</f>
        <v>675.7</v>
      </c>
      <c r="F20" s="25">
        <f>F21+F22+F23+F24+F25+F26+F27+F28</f>
        <v>806.7</v>
      </c>
      <c r="G20" s="73">
        <f t="shared" si="1"/>
        <v>1.1938730205712593</v>
      </c>
      <c r="H20" s="81">
        <f>H21+H22+H23+H24+H25+H26+H27+H28</f>
        <v>290</v>
      </c>
      <c r="I20" s="25">
        <f>I21+I22+I23+I24+I25+I26+I27+I28</f>
        <v>297.9</v>
      </c>
      <c r="J20" s="82">
        <f t="shared" si="10"/>
        <v>1.0272413793103448</v>
      </c>
      <c r="K20" s="24">
        <f>K21+K22+K23+K24+K25+K26+K27+K28</f>
        <v>25.200000000000003</v>
      </c>
      <c r="L20" s="25">
        <f>L21+L22+L23+L24+L25+L26+L27+L28</f>
        <v>18.6</v>
      </c>
      <c r="M20" s="73">
        <f>L20/K20</f>
        <v>0.738095238095238</v>
      </c>
      <c r="N20" s="81">
        <f>N21+N22+N23+N24+N25+N26+N27+N28</f>
        <v>57</v>
      </c>
      <c r="O20" s="25">
        <f>O21+O22+O23+O24+O25+O26+O27+O28</f>
        <v>54</v>
      </c>
      <c r="P20" s="82">
        <f t="shared" si="11"/>
        <v>0.9473684210526315</v>
      </c>
      <c r="Q20" s="24">
        <f>Q21+Q22+Q23+Q24+Q25+Q26+Q27+Q28</f>
        <v>40</v>
      </c>
      <c r="R20" s="25">
        <f>R21+R22+R23+R24+R25+R26+R27+R28</f>
        <v>63</v>
      </c>
      <c r="S20" s="73">
        <f t="shared" si="7"/>
        <v>1.575</v>
      </c>
      <c r="T20" s="81">
        <f>T21+T22+T23+T24+T25+T26+T27+T28</f>
        <v>21.6</v>
      </c>
      <c r="U20" s="25">
        <f>U21+U22+U23+U24+U25+U26+U27+U28</f>
        <v>21.700000000000003</v>
      </c>
      <c r="V20" s="82">
        <f t="shared" si="8"/>
        <v>1.0046296296296298</v>
      </c>
      <c r="W20" s="24">
        <f>W21+W22+W23+W24+W25+W26+W27+W28</f>
        <v>291.9</v>
      </c>
      <c r="X20" s="25">
        <f>X21+X22+X23+X24+X25+X26+X27+X28</f>
        <v>259</v>
      </c>
      <c r="Y20" s="73">
        <f t="shared" si="9"/>
        <v>0.8872901678657075</v>
      </c>
      <c r="Z20" s="81">
        <f>Z21+Z22+Z23+Z24+Z25+Z26+Z27+Z28</f>
        <v>27</v>
      </c>
      <c r="AA20" s="25">
        <f>AA21+AA22+AA23+AA24+AA25+AA26+AA27+AA28</f>
        <v>25.1</v>
      </c>
      <c r="AB20" s="82">
        <f t="shared" si="4"/>
        <v>0.9296296296296297</v>
      </c>
    </row>
    <row r="21" spans="1:28" ht="48.75" customHeight="1">
      <c r="A21" s="20" t="s">
        <v>20</v>
      </c>
      <c r="B21" s="9">
        <f t="shared" si="12"/>
        <v>539.7</v>
      </c>
      <c r="C21" s="3">
        <f t="shared" si="12"/>
        <v>581.8</v>
      </c>
      <c r="D21" s="79">
        <f t="shared" si="0"/>
        <v>1.0780062997961828</v>
      </c>
      <c r="E21" s="10">
        <v>220</v>
      </c>
      <c r="F21" s="3">
        <v>257.3</v>
      </c>
      <c r="G21" s="72">
        <f t="shared" si="1"/>
        <v>1.1695454545454547</v>
      </c>
      <c r="H21" s="1">
        <v>290</v>
      </c>
      <c r="I21" s="3">
        <v>297.9</v>
      </c>
      <c r="J21" s="79">
        <f t="shared" si="10"/>
        <v>1.0272413793103448</v>
      </c>
      <c r="K21" s="10">
        <v>6.6</v>
      </c>
      <c r="L21" s="3">
        <v>5.8</v>
      </c>
      <c r="M21" s="72">
        <f>L21/K21</f>
        <v>0.8787878787878788</v>
      </c>
      <c r="N21" s="95">
        <v>6</v>
      </c>
      <c r="O21" s="4"/>
      <c r="P21" s="79">
        <f t="shared" si="11"/>
        <v>0</v>
      </c>
      <c r="Q21" s="90"/>
      <c r="R21" s="12">
        <v>1.9</v>
      </c>
      <c r="S21" s="72" t="e">
        <f t="shared" si="7"/>
        <v>#DIV/0!</v>
      </c>
      <c r="T21" s="78">
        <v>9.6</v>
      </c>
      <c r="U21" s="12">
        <v>6.4</v>
      </c>
      <c r="V21" s="79">
        <f t="shared" si="8"/>
        <v>0.6666666666666667</v>
      </c>
      <c r="W21" s="90">
        <v>7.5</v>
      </c>
      <c r="X21" s="12">
        <v>12.5</v>
      </c>
      <c r="Y21" s="72">
        <f t="shared" si="9"/>
        <v>1.6666666666666667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60.7</v>
      </c>
      <c r="C22" s="3">
        <f t="shared" si="12"/>
        <v>68.9</v>
      </c>
      <c r="D22" s="79">
        <f t="shared" si="0"/>
        <v>1.1350906095551896</v>
      </c>
      <c r="E22" s="10">
        <v>60.7</v>
      </c>
      <c r="F22" s="3">
        <v>68.9</v>
      </c>
      <c r="G22" s="72">
        <f t="shared" si="1"/>
        <v>1.1350906095551896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410.90000000000003</v>
      </c>
      <c r="C23" s="3">
        <f t="shared" si="12"/>
        <v>425.6000000000001</v>
      </c>
      <c r="D23" s="79">
        <f t="shared" si="0"/>
        <v>1.0357751277683136</v>
      </c>
      <c r="E23" s="10">
        <v>245.8</v>
      </c>
      <c r="F23" s="3">
        <v>229.2</v>
      </c>
      <c r="G23" s="72">
        <f t="shared" si="1"/>
        <v>0.9324654190398697</v>
      </c>
      <c r="H23" s="9"/>
      <c r="I23" s="4"/>
      <c r="J23" s="79" t="e">
        <f>I23/H23</f>
        <v>#DIV/0!</v>
      </c>
      <c r="K23" s="10">
        <v>18.6</v>
      </c>
      <c r="L23" s="3">
        <v>12.8</v>
      </c>
      <c r="M23" s="72">
        <f>L23/K23</f>
        <v>0.6881720430107526</v>
      </c>
      <c r="N23" s="9">
        <v>51</v>
      </c>
      <c r="O23" s="3">
        <v>54</v>
      </c>
      <c r="P23" s="79">
        <f>O23/N23</f>
        <v>1.0588235294117647</v>
      </c>
      <c r="Q23" s="90">
        <v>40</v>
      </c>
      <c r="R23" s="12">
        <v>61.1</v>
      </c>
      <c r="S23" s="72">
        <f t="shared" si="7"/>
        <v>1.5275</v>
      </c>
      <c r="T23" s="78">
        <v>12</v>
      </c>
      <c r="U23" s="12">
        <v>15.3</v>
      </c>
      <c r="V23" s="79">
        <f t="shared" si="8"/>
        <v>1.2750000000000001</v>
      </c>
      <c r="W23" s="90">
        <v>16.5</v>
      </c>
      <c r="X23" s="12">
        <v>28.1</v>
      </c>
      <c r="Y23" s="72">
        <f>X23/W23</f>
        <v>1.7030303030303031</v>
      </c>
      <c r="Z23" s="78">
        <v>27</v>
      </c>
      <c r="AA23" s="12">
        <v>25.1</v>
      </c>
      <c r="AB23" s="79">
        <f t="shared" si="4"/>
        <v>0.9296296296296297</v>
      </c>
    </row>
    <row r="24" spans="1:28" ht="30.75" customHeight="1">
      <c r="A24" s="20" t="s">
        <v>22</v>
      </c>
      <c r="B24" s="9">
        <f t="shared" si="12"/>
        <v>267.9</v>
      </c>
      <c r="C24" s="3">
        <f t="shared" si="12"/>
        <v>268.5</v>
      </c>
      <c r="D24" s="79">
        <f t="shared" si="0"/>
        <v>1.002239641657335</v>
      </c>
      <c r="E24" s="10"/>
      <c r="F24" s="3">
        <v>50.1</v>
      </c>
      <c r="G24" s="72" t="e">
        <f t="shared" si="1"/>
        <v>#DIV/0!</v>
      </c>
      <c r="H24" s="9"/>
      <c r="I24" s="3"/>
      <c r="J24" s="79" t="e">
        <f>I24/H24</f>
        <v>#DIV/0!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267.9</v>
      </c>
      <c r="X24" s="11">
        <v>218.4</v>
      </c>
      <c r="Y24" s="72">
        <f>X24/W24</f>
        <v>0.815229563269877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149.2</v>
      </c>
      <c r="C26" s="3">
        <f>F26+I26+L26+O26+R26+U26+X26+AA26</f>
        <v>201.2</v>
      </c>
      <c r="D26" s="79">
        <f t="shared" si="0"/>
        <v>1.3485254691689008</v>
      </c>
      <c r="E26" s="10">
        <v>149.2</v>
      </c>
      <c r="F26" s="3">
        <v>201.2</v>
      </c>
      <c r="G26" s="72">
        <f t="shared" si="1"/>
        <v>1.3485254691689008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42</v>
      </c>
      <c r="B29" s="102">
        <f>B20+B9</f>
        <v>13019.600000000002</v>
      </c>
      <c r="C29" s="102">
        <f>C20+C9</f>
        <v>14594.3</v>
      </c>
      <c r="D29" s="103">
        <f>C29/B29</f>
        <v>1.1209484162339853</v>
      </c>
      <c r="E29" s="104">
        <f>SUM(E20+E9)</f>
        <v>7491.3</v>
      </c>
      <c r="F29" s="104">
        <f>SUM(F20+F9)</f>
        <v>8485.300000000001</v>
      </c>
      <c r="G29" s="103">
        <f t="shared" si="1"/>
        <v>1.1326872505439645</v>
      </c>
      <c r="H29" s="104">
        <f>SUM(H20+H9)</f>
        <v>3629.2000000000003</v>
      </c>
      <c r="I29" s="104">
        <f>SUM(I20+I9)</f>
        <v>3715.2999999999997</v>
      </c>
      <c r="J29" s="103">
        <f>I29/H29</f>
        <v>1.0237242367463901</v>
      </c>
      <c r="K29" s="104">
        <f>SUM(K20+K9)</f>
        <v>157.2</v>
      </c>
      <c r="L29" s="104">
        <f>SUM(L20+L9)</f>
        <v>178.70000000000002</v>
      </c>
      <c r="M29" s="103">
        <f>L29/K29</f>
        <v>1.1367684478371503</v>
      </c>
      <c r="N29" s="104">
        <f>SUM(N20+N9)</f>
        <v>209</v>
      </c>
      <c r="O29" s="104">
        <f>SUM(O20+O9)</f>
        <v>211.6</v>
      </c>
      <c r="P29" s="103">
        <f>O29/N29</f>
        <v>1.0124401913875598</v>
      </c>
      <c r="Q29" s="104">
        <f>SUM(Q20+Q9)</f>
        <v>424.6</v>
      </c>
      <c r="R29" s="104">
        <f>SUM(R20+R9)</f>
        <v>479.90000000000003</v>
      </c>
      <c r="S29" s="103">
        <f>R29/Q29</f>
        <v>1.1302402260951483</v>
      </c>
      <c r="T29" s="104">
        <f>SUM(T20+T9)</f>
        <v>428.20000000000005</v>
      </c>
      <c r="U29" s="104">
        <f>SUM(U20+U9)</f>
        <v>629.7</v>
      </c>
      <c r="V29" s="103">
        <f>U29/T29</f>
        <v>1.4705744978981783</v>
      </c>
      <c r="W29" s="104">
        <f>SUM(W20+W9)</f>
        <v>555.4</v>
      </c>
      <c r="X29" s="104">
        <f>SUM(X20+X9)</f>
        <v>767.3</v>
      </c>
      <c r="Y29" s="103">
        <f>X29/W29</f>
        <v>1.3815268275117032</v>
      </c>
      <c r="Z29" s="104">
        <f>SUM(Z20+Z9)</f>
        <v>124.7</v>
      </c>
      <c r="AA29" s="104">
        <f>SUM(AA20+AA9)</f>
        <v>126.5</v>
      </c>
      <c r="AB29" s="105">
        <f>AA29/Z29</f>
        <v>1.0144346431435445</v>
      </c>
    </row>
    <row r="40" ht="12.75">
      <c r="E40" s="5"/>
    </row>
  </sheetData>
  <sheetProtection/>
  <mergeCells count="15">
    <mergeCell ref="Z7:AB7"/>
    <mergeCell ref="K7:M7"/>
    <mergeCell ref="N7:P7"/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8">
      <selection activeCell="C21" sqref="C21:C26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44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45</v>
      </c>
      <c r="C8" s="30" t="s">
        <v>46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11591.199999999999</v>
      </c>
      <c r="C9" s="46">
        <f>SUM(C10:C19)</f>
        <v>13048.300000000001</v>
      </c>
      <c r="D9" s="46">
        <f>C9-B9</f>
        <v>1457.1000000000022</v>
      </c>
      <c r="E9" s="47">
        <f aca="true" t="shared" si="0" ref="E9:E29">C9/B9*100</f>
        <v>112.57074332252056</v>
      </c>
    </row>
    <row r="10" spans="1:5" ht="17.25" customHeight="1">
      <c r="A10" s="48" t="s">
        <v>6</v>
      </c>
      <c r="B10" s="35">
        <v>4739.8</v>
      </c>
      <c r="C10" s="35">
        <v>4951</v>
      </c>
      <c r="D10" s="35">
        <f aca="true" t="shared" si="1" ref="D10:D27">C10-B10</f>
        <v>211.19999999999982</v>
      </c>
      <c r="E10" s="33">
        <f t="shared" si="0"/>
        <v>104.4558842145238</v>
      </c>
    </row>
    <row r="11" spans="1:5" ht="17.25" customHeight="1">
      <c r="A11" s="36" t="s">
        <v>39</v>
      </c>
      <c r="B11" s="32">
        <v>2931.6</v>
      </c>
      <c r="C11" s="32">
        <v>3320</v>
      </c>
      <c r="D11" s="32">
        <f t="shared" si="1"/>
        <v>388.4000000000001</v>
      </c>
      <c r="E11" s="33">
        <f t="shared" si="0"/>
        <v>113.2487378905717</v>
      </c>
    </row>
    <row r="12" spans="1:5" ht="17.25" customHeight="1">
      <c r="A12" s="36" t="s">
        <v>41</v>
      </c>
      <c r="B12" s="32">
        <v>686</v>
      </c>
      <c r="C12" s="32">
        <v>784.6</v>
      </c>
      <c r="D12" s="32">
        <f t="shared" si="1"/>
        <v>98.60000000000002</v>
      </c>
      <c r="E12" s="33">
        <f t="shared" si="0"/>
        <v>114.3731778425656</v>
      </c>
    </row>
    <row r="13" spans="1:5" ht="38.25" customHeight="1">
      <c r="A13" s="49" t="s">
        <v>7</v>
      </c>
      <c r="B13" s="32">
        <v>555</v>
      </c>
      <c r="C13" s="32">
        <v>563.9</v>
      </c>
      <c r="D13" s="32">
        <f t="shared" si="1"/>
        <v>8.899999999999977</v>
      </c>
      <c r="E13" s="33">
        <f t="shared" si="0"/>
        <v>101.6036036036036</v>
      </c>
    </row>
    <row r="14" spans="1:5" ht="36.75" customHeight="1">
      <c r="A14" s="49" t="s">
        <v>40</v>
      </c>
      <c r="B14" s="32">
        <v>147.8</v>
      </c>
      <c r="C14" s="32">
        <v>156.1</v>
      </c>
      <c r="D14" s="32">
        <f>C14-B14</f>
        <v>8.299999999999983</v>
      </c>
      <c r="E14" s="33">
        <f t="shared" si="0"/>
        <v>105.61569688768606</v>
      </c>
    </row>
    <row r="15" spans="1:5" ht="23.25" customHeight="1">
      <c r="A15" s="49" t="s">
        <v>11</v>
      </c>
      <c r="B15" s="32">
        <v>275.2</v>
      </c>
      <c r="C15" s="32">
        <v>591.7</v>
      </c>
      <c r="D15" s="32">
        <f>C15-B15</f>
        <v>316.50000000000006</v>
      </c>
      <c r="E15" s="33">
        <f>C15/B15*100</f>
        <v>215.00726744186048</v>
      </c>
    </row>
    <row r="16" spans="1:5" ht="17.25" customHeight="1">
      <c r="A16" s="36" t="s">
        <v>9</v>
      </c>
      <c r="B16" s="32">
        <v>14.3</v>
      </c>
      <c r="C16" s="32">
        <v>48.8</v>
      </c>
      <c r="D16" s="32">
        <f t="shared" si="1"/>
        <v>34.5</v>
      </c>
      <c r="E16" s="33">
        <f t="shared" si="0"/>
        <v>341.2587412587412</v>
      </c>
    </row>
    <row r="17" spans="1:5" ht="17.25" customHeight="1">
      <c r="A17" s="36" t="s">
        <v>43</v>
      </c>
      <c r="B17" s="32">
        <v>1958.5</v>
      </c>
      <c r="C17" s="32">
        <v>2346.3</v>
      </c>
      <c r="D17" s="32">
        <f t="shared" si="1"/>
        <v>387.8000000000002</v>
      </c>
      <c r="E17" s="33">
        <f t="shared" si="0"/>
        <v>119.80086801123309</v>
      </c>
    </row>
    <row r="18" spans="1:5" ht="17.25" customHeight="1">
      <c r="A18" s="49" t="s">
        <v>8</v>
      </c>
      <c r="B18" s="32">
        <v>283</v>
      </c>
      <c r="C18" s="38">
        <v>285.9</v>
      </c>
      <c r="D18" s="32">
        <f t="shared" si="1"/>
        <v>2.8999999999999773</v>
      </c>
      <c r="E18" s="33">
        <f t="shared" si="0"/>
        <v>101.02473498233215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1428.4</v>
      </c>
      <c r="C20" s="52">
        <f>SUM(C21:C27)</f>
        <v>1546</v>
      </c>
      <c r="D20" s="46">
        <f t="shared" si="1"/>
        <v>117.59999999999991</v>
      </c>
      <c r="E20" s="47">
        <f t="shared" si="0"/>
        <v>108.23298795855503</v>
      </c>
    </row>
    <row r="21" spans="1:5" ht="54" customHeight="1">
      <c r="A21" s="53" t="s">
        <v>20</v>
      </c>
      <c r="B21" s="35">
        <v>539.7</v>
      </c>
      <c r="C21" s="35">
        <v>581.8</v>
      </c>
      <c r="D21" s="40">
        <f t="shared" si="1"/>
        <v>42.09999999999991</v>
      </c>
      <c r="E21" s="54">
        <f t="shared" si="0"/>
        <v>107.80062997961828</v>
      </c>
    </row>
    <row r="22" spans="1:5" ht="34.5" customHeight="1">
      <c r="A22" s="49" t="s">
        <v>12</v>
      </c>
      <c r="B22" s="32">
        <v>60.7</v>
      </c>
      <c r="C22" s="32">
        <v>68.9</v>
      </c>
      <c r="D22" s="32">
        <f t="shared" si="1"/>
        <v>8.200000000000003</v>
      </c>
      <c r="E22" s="33">
        <f t="shared" si="0"/>
        <v>113.50906095551896</v>
      </c>
    </row>
    <row r="23" spans="1:5" ht="36.75" customHeight="1">
      <c r="A23" s="49" t="s">
        <v>21</v>
      </c>
      <c r="B23" s="32">
        <v>410.9</v>
      </c>
      <c r="C23" s="32">
        <v>425.6</v>
      </c>
      <c r="D23" s="32">
        <f t="shared" si="1"/>
        <v>14.700000000000045</v>
      </c>
      <c r="E23" s="33">
        <f t="shared" si="0"/>
        <v>103.57751277683136</v>
      </c>
    </row>
    <row r="24" spans="1:5" ht="36" customHeight="1">
      <c r="A24" s="49" t="s">
        <v>22</v>
      </c>
      <c r="B24" s="32">
        <v>267.9</v>
      </c>
      <c r="C24" s="38">
        <v>268.5</v>
      </c>
      <c r="D24" s="32">
        <f t="shared" si="1"/>
        <v>0.6000000000000227</v>
      </c>
      <c r="E24" s="33">
        <f t="shared" si="0"/>
        <v>100.22396416573349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149.2</v>
      </c>
      <c r="C26" s="32">
        <v>201.2</v>
      </c>
      <c r="D26" s="32">
        <f t="shared" si="1"/>
        <v>52</v>
      </c>
      <c r="E26" s="33">
        <f t="shared" si="0"/>
        <v>134.85254691689008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42</v>
      </c>
      <c r="B29" s="46">
        <f>SUM(B20+B9)</f>
        <v>13019.599999999999</v>
      </c>
      <c r="C29" s="52">
        <f>SUM(C20+C9)</f>
        <v>14594.300000000001</v>
      </c>
      <c r="D29" s="52">
        <f>C29-B29</f>
        <v>1574.7000000000025</v>
      </c>
      <c r="E29" s="47">
        <f t="shared" si="0"/>
        <v>112.0948416233986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2019-03-01T09:26:54Z</cp:lastPrinted>
  <dcterms:created xsi:type="dcterms:W3CDTF">1996-10-08T23:32:33Z</dcterms:created>
  <dcterms:modified xsi:type="dcterms:W3CDTF">2019-04-01T11:09:27Z</dcterms:modified>
  <cp:category/>
  <cp:version/>
  <cp:contentType/>
  <cp:contentStatus/>
</cp:coreProperties>
</file>