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<sst xmlns="http://schemas.openxmlformats.org/spreadsheetml/2006/main" count="125" uniqueCount="54">
  <si>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</si>
  <si>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</si>
  <si>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</si>
  <si>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</si>
  <si>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</si>
  <si>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</si>
  <si>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</si>
  <si>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</si>
  <si>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</si>
  <si>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</si>
  <si>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</si>
  <si>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</si>
  <si>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</si>
  <si>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</si>
  <si>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</si>
  <si>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</si>
  <si>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</si>
  <si>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</si>
  <si>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</si>
  <si>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</si>
  <si>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</si>
  <si>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</si>
  <si>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</si>
  <si>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</si>
  <si>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</si>
  <si>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</si>
  <si>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</si>
  <si>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</si>
  <si>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</si>
  <si>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</si>
  <si>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</si>
  <si>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</si>
  <si>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</si>
  <si>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</si>
  <si>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</si>
  <si>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</si>
  <si>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</si>
  <si>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</si>
  <si>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</si>
  <si>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</si>
  <si>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</si>
  <si>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</si>
  <si>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</si>
  <si>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</si>
  <si>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</si>
  <si>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</si>
  <si>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март  2021 - 2022 года</t>
  </si>
  <si>
    <t>факт за январь -март 2021 года</t>
  </si>
  <si>
    <t>факт за январь - март 2022 года</t>
  </si>
  <si>
    <t>за  январь - март 2022 года</t>
  </si>
  <si>
    <t xml:space="preserve"> план на январь-март  2022 года</t>
  </si>
  <si>
    <t>факт за январь-март   2022 года</t>
  </si>
  <si>
    <t>за январь - март 2022 года</t>
  </si>
  <si>
    <t xml:space="preserve"> план на январь - март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</si>
</sst>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9">
      <selection activeCell="C10" sqref="C10:C1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18111.3</v>
      </c>
      <c r="C9" s="46">
        <f>SUM(C10:C19)</f>
        <v>17773</v>
      </c>
      <c r="D9" s="46">
        <f>C9-B9</f>
        <v>-338.2999999999993</v>
      </c>
      <c r="E9" s="47">
        <f aca="true" t="shared" si="0" ref="E9:E31">C9/B9*100</f>
        <v>98.1321053706802</v>
      </c>
    </row>
    <row r="10" spans="1:5" ht="17.25" customHeight="1">
      <c r="A10" s="58" t="s">
        <v>6</v>
      </c>
      <c r="B10" s="35">
        <v>6400.4</v>
      </c>
      <c r="C10" s="35">
        <v>6990.5</v>
      </c>
      <c r="D10" s="35">
        <f aca="true" t="shared" si="1" ref="D10:D27">C10-B10</f>
        <v>590.1000000000004</v>
      </c>
      <c r="E10" s="33">
        <f t="shared" si="0"/>
        <v>109.21973626648335</v>
      </c>
    </row>
    <row r="11" spans="1:5" ht="17.25" customHeight="1">
      <c r="A11" s="34" t="s">
        <v>39</v>
      </c>
      <c r="B11" s="32">
        <v>3290</v>
      </c>
      <c r="C11" s="32">
        <v>4149.9</v>
      </c>
      <c r="D11" s="32">
        <f t="shared" si="1"/>
        <v>859.8999999999996</v>
      </c>
      <c r="E11" s="33">
        <f t="shared" si="0"/>
        <v>126.1367781155015</v>
      </c>
    </row>
    <row r="12" spans="1:5" ht="34.5" customHeight="1">
      <c r="A12" s="49" t="s">
        <v>43</v>
      </c>
      <c r="B12" s="32">
        <v>1218.8</v>
      </c>
      <c r="C12" s="32">
        <v>1875.2</v>
      </c>
      <c r="D12" s="32">
        <f t="shared" si="1"/>
        <v>656.4000000000001</v>
      </c>
      <c r="E12" s="33">
        <f t="shared" si="0"/>
        <v>153.8562520511979</v>
      </c>
    </row>
    <row r="13" spans="1:5" ht="39" customHeight="1">
      <c r="A13" s="37" t="s">
        <v>7</v>
      </c>
      <c r="B13" s="32">
        <v>673.2</v>
      </c>
      <c r="C13" s="32">
        <v>-4.7</v>
      </c>
      <c r="D13" s="32">
        <f t="shared" si="1"/>
        <v>-677.9000000000001</v>
      </c>
      <c r="E13" s="33">
        <f t="shared" si="0"/>
        <v>-0.6981580510992276</v>
      </c>
    </row>
    <row r="14" spans="1:8" ht="42" customHeight="1">
      <c r="A14" s="37" t="s">
        <v>40</v>
      </c>
      <c r="B14" s="32">
        <v>352.1</v>
      </c>
      <c r="C14" s="32">
        <v>484.3</v>
      </c>
      <c r="D14" s="32">
        <f t="shared" si="1"/>
        <v>132.2</v>
      </c>
      <c r="E14" s="33">
        <f t="shared" si="0"/>
        <v>137.54615166145982</v>
      </c>
      <c r="H14" s="106"/>
    </row>
    <row r="15" spans="1:5" ht="21" customHeight="1">
      <c r="A15" s="37" t="s">
        <v>11</v>
      </c>
      <c r="B15" s="32">
        <v>3739.1</v>
      </c>
      <c r="C15" s="32">
        <v>2851</v>
      </c>
      <c r="D15" s="32">
        <f t="shared" si="1"/>
        <v>-888.0999999999999</v>
      </c>
      <c r="E15" s="33">
        <f t="shared" si="0"/>
        <v>76.248295044262</v>
      </c>
    </row>
    <row r="16" spans="1:5" ht="17.25" customHeight="1">
      <c r="A16" s="34" t="s">
        <v>9</v>
      </c>
      <c r="B16" s="32">
        <v>72.5</v>
      </c>
      <c r="C16" s="32">
        <v>58.2</v>
      </c>
      <c r="D16" s="32">
        <f t="shared" si="1"/>
        <v>-14.299999999999997</v>
      </c>
      <c r="E16" s="33">
        <f t="shared" si="0"/>
        <v>80.27586206896552</v>
      </c>
    </row>
    <row r="17" spans="1:5" ht="17.25" customHeight="1">
      <c r="A17" s="34" t="s">
        <v>42</v>
      </c>
      <c r="B17" s="32">
        <v>2089</v>
      </c>
      <c r="C17" s="32">
        <v>1068.4</v>
      </c>
      <c r="D17" s="32">
        <f t="shared" si="1"/>
        <v>-1020.5999999999999</v>
      </c>
      <c r="E17" s="33">
        <f t="shared" si="0"/>
        <v>51.144088080421255</v>
      </c>
    </row>
    <row r="18" spans="1:5" ht="17.25" customHeight="1">
      <c r="A18" s="37" t="s">
        <v>8</v>
      </c>
      <c r="B18" s="38">
        <v>276.2</v>
      </c>
      <c r="C18" s="38">
        <v>300.2</v>
      </c>
      <c r="D18" s="32">
        <f t="shared" si="1"/>
        <v>24</v>
      </c>
      <c r="E18" s="33">
        <f t="shared" si="0"/>
        <v>108.68935553946415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1890</v>
      </c>
      <c r="C20" s="46">
        <f>SUM(C21:C27)</f>
        <v>1536.6000000000001</v>
      </c>
      <c r="D20" s="46">
        <f t="shared" si="1"/>
        <v>-353.39999999999986</v>
      </c>
      <c r="E20" s="47">
        <f t="shared" si="0"/>
        <v>81.3015873015873</v>
      </c>
    </row>
    <row r="21" spans="1:9" ht="56.25" customHeight="1">
      <c r="A21" s="62" t="s">
        <v>20</v>
      </c>
      <c r="B21" s="35">
        <v>1377.6</v>
      </c>
      <c r="C21" s="35">
        <v>1006.1</v>
      </c>
      <c r="D21" s="35">
        <f t="shared" si="1"/>
        <v>-371.4999999999999</v>
      </c>
      <c r="E21" s="33">
        <f t="shared" si="0"/>
        <v>73.03281068524971</v>
      </c>
      <c r="H21" t="s">
        <v>45</v>
      </c>
      <c r="I21" s="8"/>
    </row>
    <row r="22" spans="1:5" ht="31.5" customHeight="1">
      <c r="A22" s="37" t="s">
        <v>12</v>
      </c>
      <c r="B22" s="32">
        <v>54.7</v>
      </c>
      <c r="C22" s="32">
        <v>31.6</v>
      </c>
      <c r="D22" s="32">
        <f t="shared" si="1"/>
        <v>-23.1</v>
      </c>
      <c r="E22" s="33">
        <f t="shared" si="0"/>
        <v>57.769652650822664</v>
      </c>
    </row>
    <row r="23" spans="1:5" ht="36.75" customHeight="1">
      <c r="A23" s="37" t="s">
        <v>21</v>
      </c>
      <c r="B23" s="32">
        <v>332.1</v>
      </c>
      <c r="C23" s="32">
        <v>253.2</v>
      </c>
      <c r="D23" s="32">
        <f t="shared" si="1"/>
        <v>-78.90000000000003</v>
      </c>
      <c r="E23" s="33">
        <f t="shared" si="0"/>
        <v>76.24209575429087</v>
      </c>
    </row>
    <row r="24" spans="1:5" ht="36" customHeight="1">
      <c r="A24" s="37" t="s">
        <v>22</v>
      </c>
      <c r="B24" s="38">
        <v>50.1</v>
      </c>
      <c r="C24" s="38">
        <v>153</v>
      </c>
      <c r="D24" s="32">
        <f t="shared" si="1"/>
        <v>102.9</v>
      </c>
      <c r="E24" s="33">
        <f t="shared" si="0"/>
        <v>305.38922155688624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75.5</v>
      </c>
      <c r="C26" s="32">
        <v>87.7</v>
      </c>
      <c r="D26" s="32">
        <f t="shared" si="1"/>
        <v>12.200000000000003</v>
      </c>
      <c r="E26" s="33">
        <f t="shared" si="0"/>
        <v>116.15894039735099</v>
      </c>
    </row>
    <row r="27" spans="1:5" ht="18" customHeight="1">
      <c r="A27" s="37" t="s">
        <v>25</v>
      </c>
      <c r="B27" s="38"/>
      <c r="C27" s="38">
        <v>5</v>
      </c>
      <c r="D27" s="32">
        <f t="shared" si="1"/>
        <v>5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20001.3</v>
      </c>
      <c r="C31" s="46">
        <f>C9+C20</f>
        <v>19309.6</v>
      </c>
      <c r="D31" s="46">
        <f>D9+D20</f>
        <v>-691.6999999999991</v>
      </c>
      <c r="E31" s="47">
        <f t="shared" si="0"/>
        <v>96.54172478788878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4" sqref="AA24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50</v>
      </c>
      <c r="C8" s="14" t="s">
        <v>51</v>
      </c>
      <c r="D8" s="14" t="s">
        <v>1</v>
      </c>
      <c r="E8" s="70" t="s">
        <v>50</v>
      </c>
      <c r="F8" s="14" t="s">
        <v>51</v>
      </c>
      <c r="G8" s="14" t="s">
        <v>1</v>
      </c>
      <c r="H8" s="70" t="s">
        <v>50</v>
      </c>
      <c r="I8" s="14" t="s">
        <v>51</v>
      </c>
      <c r="J8" s="14" t="s">
        <v>1</v>
      </c>
      <c r="K8" s="70" t="s">
        <v>50</v>
      </c>
      <c r="L8" s="14" t="s">
        <v>51</v>
      </c>
      <c r="M8" s="14" t="s">
        <v>1</v>
      </c>
      <c r="N8" s="70" t="s">
        <v>50</v>
      </c>
      <c r="O8" s="14" t="s">
        <v>51</v>
      </c>
      <c r="P8" s="14" t="s">
        <v>1</v>
      </c>
      <c r="Q8" s="70" t="s">
        <v>50</v>
      </c>
      <c r="R8" s="14" t="s">
        <v>51</v>
      </c>
      <c r="S8" s="14" t="s">
        <v>1</v>
      </c>
      <c r="T8" s="70" t="s">
        <v>50</v>
      </c>
      <c r="U8" s="14" t="s">
        <v>51</v>
      </c>
      <c r="V8" s="14" t="s">
        <v>1</v>
      </c>
      <c r="W8" s="70" t="s">
        <v>50</v>
      </c>
      <c r="X8" s="14" t="s">
        <v>51</v>
      </c>
      <c r="Y8" s="14" t="s">
        <v>1</v>
      </c>
      <c r="Z8" s="70" t="s">
        <v>50</v>
      </c>
      <c r="AA8" s="14" t="s">
        <v>51</v>
      </c>
      <c r="AB8" s="14" t="s">
        <v>1</v>
      </c>
    </row>
    <row r="9" spans="1:28" ht="22.5" customHeight="1">
      <c r="A9" s="18" t="s">
        <v>17</v>
      </c>
      <c r="B9" s="75">
        <f>E9+H9+K9+N9+Q9+T9+W9+Z9</f>
        <v>15395.2</v>
      </c>
      <c r="C9" s="76">
        <f>F9+I9+L9+O9+R9+U9+X9+AA9</f>
        <v>17773</v>
      </c>
      <c r="D9" s="77">
        <f aca="true" t="shared" si="0" ref="D9:D27">C9/B9</f>
        <v>1.15445073789233</v>
      </c>
      <c r="E9" s="68">
        <f>SUM(E10:E19)</f>
        <v>10254.199999999999</v>
      </c>
      <c r="F9" s="69">
        <f>SUM(F10:F19)</f>
        <v>11941.7</v>
      </c>
      <c r="G9" s="71">
        <f aca="true" t="shared" si="1" ref="G9:G29">F9/E9</f>
        <v>1.1645667141268945</v>
      </c>
      <c r="H9" s="75">
        <f>SUM(H10:H19)</f>
        <v>3878.6</v>
      </c>
      <c r="I9" s="76">
        <f>SUM(I10:I19)</f>
        <v>4064.5</v>
      </c>
      <c r="J9" s="77">
        <f aca="true" t="shared" si="2" ref="J9:J15">I9/H9</f>
        <v>1.0479296653431651</v>
      </c>
      <c r="K9" s="68">
        <f>SUM(K10:K19)</f>
        <v>87</v>
      </c>
      <c r="L9" s="69">
        <f>SUM(L10:L19)</f>
        <v>75.9</v>
      </c>
      <c r="M9" s="71">
        <f aca="true" t="shared" si="3" ref="M9:M18">L9/K9</f>
        <v>0.8724137931034484</v>
      </c>
      <c r="N9" s="75">
        <f>SUM(N10:N19)</f>
        <v>186.2</v>
      </c>
      <c r="O9" s="76">
        <f>SUM(O10:O19)</f>
        <v>173.1</v>
      </c>
      <c r="P9" s="77">
        <f>O9/N9</f>
        <v>0.9296455424274973</v>
      </c>
      <c r="Q9" s="68">
        <f>SUM(Q10:Q19)</f>
        <v>179.5</v>
      </c>
      <c r="R9" s="69">
        <f>SUM(R10:R19)</f>
        <v>226.10000000000002</v>
      </c>
      <c r="S9" s="71">
        <f>R9/Q9</f>
        <v>1.2596100278551534</v>
      </c>
      <c r="T9" s="75">
        <f>SUM(T10:T19)</f>
        <v>460.1</v>
      </c>
      <c r="U9" s="76">
        <f>SUM(U10:U19)</f>
        <v>751.9000000000001</v>
      </c>
      <c r="V9" s="77">
        <f>U9/T9</f>
        <v>1.6342099543577484</v>
      </c>
      <c r="W9" s="68">
        <f>SUM(W10:W19)</f>
        <v>171</v>
      </c>
      <c r="X9" s="69">
        <f>SUM(X10:X19)</f>
        <v>343</v>
      </c>
      <c r="Y9" s="71">
        <f>X9/W9</f>
        <v>2.0058479532163744</v>
      </c>
      <c r="Z9" s="75">
        <f>SUM(Z10:Z19)</f>
        <v>178.60000000000002</v>
      </c>
      <c r="AA9" s="76">
        <f>SUM(AA10:AA19)</f>
        <v>196.79999999999998</v>
      </c>
      <c r="AB9" s="77">
        <f aca="true" t="shared" si="4" ref="AB9:AB24">AA9/Z9</f>
        <v>1.1019036954087345</v>
      </c>
    </row>
    <row r="10" spans="1:28" ht="17.25" customHeight="1">
      <c r="A10" s="19" t="s">
        <v>6</v>
      </c>
      <c r="B10" s="9">
        <f aca="true" t="shared" si="5" ref="B10:B19">E10+H10+K10+N10+Q10+T10+W10+Z10</f>
        <v>6652.599999999999</v>
      </c>
      <c r="C10" s="3">
        <f aca="true" t="shared" si="6" ref="C10:C19">F10+I10+L10+O10+R10+U10+X10+AA10</f>
        <v>6990.499999999999</v>
      </c>
      <c r="D10" s="79">
        <f t="shared" si="0"/>
        <v>1.0507921714818267</v>
      </c>
      <c r="E10" s="10">
        <v>3809.5</v>
      </c>
      <c r="F10" s="3">
        <v>4069.6</v>
      </c>
      <c r="G10" s="72">
        <f t="shared" si="1"/>
        <v>1.0682766767292295</v>
      </c>
      <c r="H10" s="9">
        <v>2420</v>
      </c>
      <c r="I10" s="3">
        <v>2419.7</v>
      </c>
      <c r="J10" s="79">
        <f t="shared" si="2"/>
        <v>0.9998760330578511</v>
      </c>
      <c r="K10" s="10">
        <v>83</v>
      </c>
      <c r="L10" s="3">
        <v>100.2</v>
      </c>
      <c r="M10" s="72">
        <f t="shared" si="3"/>
        <v>1.2072289156626506</v>
      </c>
      <c r="N10" s="9">
        <v>37.8</v>
      </c>
      <c r="O10" s="3">
        <v>44.3</v>
      </c>
      <c r="P10" s="79">
        <f>O10/N10</f>
        <v>1.1719576719576719</v>
      </c>
      <c r="Q10" s="90">
        <v>55</v>
      </c>
      <c r="R10" s="12">
        <v>62</v>
      </c>
      <c r="S10" s="72">
        <f>R10/Q10</f>
        <v>1.1272727272727272</v>
      </c>
      <c r="T10" s="78">
        <v>72.4</v>
      </c>
      <c r="U10" s="12">
        <v>80.4</v>
      </c>
      <c r="V10" s="79">
        <f>U10/T10</f>
        <v>1.1104972375690607</v>
      </c>
      <c r="W10" s="90">
        <v>50</v>
      </c>
      <c r="X10" s="12">
        <v>70.1</v>
      </c>
      <c r="Y10" s="72">
        <f>X10/W10</f>
        <v>1.402</v>
      </c>
      <c r="Z10" s="78">
        <v>124.9</v>
      </c>
      <c r="AA10" s="12">
        <v>144.2</v>
      </c>
      <c r="AB10" s="79">
        <f t="shared" si="4"/>
        <v>1.154523618895116</v>
      </c>
    </row>
    <row r="11" spans="1:28" ht="17.25" customHeight="1">
      <c r="A11" s="19" t="s">
        <v>39</v>
      </c>
      <c r="B11" s="9">
        <f>E11+H11+K11+N11+Q11+T11+W11+Z11</f>
        <v>3945.9</v>
      </c>
      <c r="C11" s="3">
        <f>F11+I11+L11+O11+R11+U11+X11+AA11</f>
        <v>4149.9</v>
      </c>
      <c r="D11" s="79">
        <f t="shared" si="0"/>
        <v>1.0516992321143463</v>
      </c>
      <c r="E11" s="10">
        <v>3145.3</v>
      </c>
      <c r="F11" s="3">
        <v>3313.9</v>
      </c>
      <c r="G11" s="72">
        <f t="shared" si="1"/>
        <v>1.0536037897815789</v>
      </c>
      <c r="H11" s="1">
        <v>800.6</v>
      </c>
      <c r="I11" s="3">
        <v>836</v>
      </c>
      <c r="J11" s="79">
        <f t="shared" si="2"/>
        <v>1.044216837371971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1785</v>
      </c>
      <c r="C12" s="3">
        <f>F12+I12+L12+O12+R12+U12+X12+AA12</f>
        <v>1875.2</v>
      </c>
      <c r="D12" s="79">
        <f t="shared" si="0"/>
        <v>1.0505322128851542</v>
      </c>
      <c r="E12" s="10">
        <v>1785</v>
      </c>
      <c r="F12" s="3">
        <v>1875.2</v>
      </c>
      <c r="G12" s="72">
        <f t="shared" si="1"/>
        <v>1.0505322128851542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0</v>
      </c>
      <c r="C13" s="3">
        <f t="shared" si="6"/>
        <v>-4.7</v>
      </c>
      <c r="D13" s="79" t="e">
        <f t="shared" si="0"/>
        <v>#DIV/0!</v>
      </c>
      <c r="E13" s="10"/>
      <c r="F13" s="3">
        <v>-4.7</v>
      </c>
      <c r="G13" s="72" t="e">
        <f t="shared" si="1"/>
        <v>#DIV/0!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308</v>
      </c>
      <c r="C14" s="3">
        <f t="shared" si="6"/>
        <v>484.3</v>
      </c>
      <c r="D14" s="79">
        <f t="shared" si="0"/>
        <v>1.5724025974025975</v>
      </c>
      <c r="E14" s="10">
        <v>308</v>
      </c>
      <c r="F14" s="3">
        <v>484.3</v>
      </c>
      <c r="G14" s="72">
        <f t="shared" si="1"/>
        <v>1.5724025974025975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1472.6000000000001</v>
      </c>
      <c r="C15" s="3">
        <f>F15+I15+L15+O15+R15+U15+X15+AA15</f>
        <v>2851</v>
      </c>
      <c r="D15" s="79">
        <f>C15/B15</f>
        <v>1.9360315088958304</v>
      </c>
      <c r="E15" s="10">
        <v>936.4</v>
      </c>
      <c r="F15" s="3">
        <v>1903.2</v>
      </c>
      <c r="G15" s="72">
        <f t="shared" si="1"/>
        <v>2.0324647586501494</v>
      </c>
      <c r="H15" s="1">
        <v>236</v>
      </c>
      <c r="I15" s="4">
        <v>231.4</v>
      </c>
      <c r="J15" s="79">
        <f t="shared" si="2"/>
        <v>0.9805084745762712</v>
      </c>
      <c r="K15" s="99"/>
      <c r="L15" s="3"/>
      <c r="M15" s="72"/>
      <c r="N15" s="9"/>
      <c r="O15" s="4">
        <v>0.4</v>
      </c>
      <c r="P15" s="94"/>
      <c r="Q15" s="90">
        <v>55</v>
      </c>
      <c r="R15" s="11">
        <v>45.4</v>
      </c>
      <c r="S15" s="72">
        <f>R15/Q15</f>
        <v>0.8254545454545454</v>
      </c>
      <c r="T15" s="78">
        <v>96</v>
      </c>
      <c r="U15" s="12">
        <v>403.1</v>
      </c>
      <c r="V15" s="79"/>
      <c r="W15" s="90">
        <v>101</v>
      </c>
      <c r="X15" s="11">
        <v>263.1</v>
      </c>
      <c r="Y15" s="72"/>
      <c r="Z15" s="78">
        <v>48.2</v>
      </c>
      <c r="AA15" s="11">
        <v>4.4</v>
      </c>
      <c r="AB15" s="79"/>
    </row>
    <row r="16" spans="1:28" ht="17.25" customHeight="1">
      <c r="A16" s="19" t="s">
        <v>9</v>
      </c>
      <c r="B16" s="9">
        <f t="shared" si="5"/>
        <v>18.7</v>
      </c>
      <c r="C16" s="3">
        <f t="shared" si="6"/>
        <v>58.199999999999996</v>
      </c>
      <c r="D16" s="79">
        <f t="shared" si="0"/>
        <v>3.1122994652406417</v>
      </c>
      <c r="E16" s="10"/>
      <c r="F16" s="3"/>
      <c r="G16" s="72"/>
      <c r="H16" s="9">
        <v>15</v>
      </c>
      <c r="I16" s="3">
        <v>64.1</v>
      </c>
      <c r="J16" s="79">
        <f aca="true" t="shared" si="10" ref="J16:J21">I16/H16</f>
        <v>4.2733333333333325</v>
      </c>
      <c r="K16" s="10"/>
      <c r="L16" s="3">
        <v>-6.4</v>
      </c>
      <c r="M16" s="72" t="e">
        <f t="shared" si="3"/>
        <v>#DIV/0!</v>
      </c>
      <c r="N16" s="1">
        <v>1.3</v>
      </c>
      <c r="O16" s="3">
        <v>-4</v>
      </c>
      <c r="P16" s="79">
        <f aca="true" t="shared" si="11" ref="P16:P21">O16/N16</f>
        <v>-3.0769230769230766</v>
      </c>
      <c r="Q16" s="90"/>
      <c r="R16" s="12">
        <v>1.2</v>
      </c>
      <c r="S16" s="72" t="e">
        <f t="shared" si="7"/>
        <v>#DIV/0!</v>
      </c>
      <c r="T16" s="78">
        <v>1.9</v>
      </c>
      <c r="U16" s="12">
        <v>1.8</v>
      </c>
      <c r="V16" s="79">
        <f t="shared" si="8"/>
        <v>0.9473684210526316</v>
      </c>
      <c r="W16" s="90"/>
      <c r="X16" s="11">
        <v>1.4</v>
      </c>
      <c r="Y16" s="72" t="e">
        <f t="shared" si="9"/>
        <v>#DIV/0!</v>
      </c>
      <c r="Z16" s="78">
        <v>0.5</v>
      </c>
      <c r="AA16" s="12">
        <v>0.1</v>
      </c>
      <c r="AB16" s="79">
        <f t="shared" si="4"/>
        <v>0.2</v>
      </c>
    </row>
    <row r="17" spans="1:28" ht="17.25" customHeight="1">
      <c r="A17" s="19" t="s">
        <v>19</v>
      </c>
      <c r="B17" s="9">
        <f t="shared" si="5"/>
        <v>942.4000000000001</v>
      </c>
      <c r="C17" s="3">
        <f t="shared" si="6"/>
        <v>1068.3999999999999</v>
      </c>
      <c r="D17" s="79">
        <f t="shared" si="0"/>
        <v>1.1337011884550083</v>
      </c>
      <c r="E17" s="10"/>
      <c r="F17" s="3"/>
      <c r="G17" s="72"/>
      <c r="H17" s="9">
        <v>407</v>
      </c>
      <c r="I17" s="3">
        <v>513.3</v>
      </c>
      <c r="J17" s="79">
        <f t="shared" si="10"/>
        <v>1.2611793611793611</v>
      </c>
      <c r="K17" s="99">
        <v>4</v>
      </c>
      <c r="L17" s="3">
        <v>-17.9</v>
      </c>
      <c r="M17" s="72">
        <f t="shared" si="3"/>
        <v>-4.475</v>
      </c>
      <c r="N17" s="9">
        <v>147.1</v>
      </c>
      <c r="O17" s="4">
        <v>132.4</v>
      </c>
      <c r="P17" s="79">
        <f t="shared" si="11"/>
        <v>0.9000679809653298</v>
      </c>
      <c r="Q17" s="90">
        <v>69.5</v>
      </c>
      <c r="R17" s="12">
        <v>117.5</v>
      </c>
      <c r="S17" s="72">
        <f t="shared" si="7"/>
        <v>1.6906474820143884</v>
      </c>
      <c r="T17" s="78">
        <v>289.8</v>
      </c>
      <c r="U17" s="12">
        <v>266.6</v>
      </c>
      <c r="V17" s="79">
        <f t="shared" si="8"/>
        <v>0.9199447895100069</v>
      </c>
      <c r="W17" s="90">
        <v>20</v>
      </c>
      <c r="X17" s="3">
        <v>8.4</v>
      </c>
      <c r="Y17" s="72">
        <f t="shared" si="9"/>
        <v>0.42000000000000004</v>
      </c>
      <c r="Z17" s="78">
        <v>5</v>
      </c>
      <c r="AA17" s="12">
        <v>48.1</v>
      </c>
      <c r="AB17" s="79">
        <f t="shared" si="4"/>
        <v>9.620000000000001</v>
      </c>
    </row>
    <row r="18" spans="1:28" ht="17.25" customHeight="1">
      <c r="A18" s="20" t="s">
        <v>8</v>
      </c>
      <c r="B18" s="9">
        <f t="shared" si="5"/>
        <v>270</v>
      </c>
      <c r="C18" s="3">
        <f t="shared" si="6"/>
        <v>300.2</v>
      </c>
      <c r="D18" s="79">
        <f t="shared" si="0"/>
        <v>1.1118518518518519</v>
      </c>
      <c r="E18" s="10">
        <v>270</v>
      </c>
      <c r="F18" s="3">
        <v>300.2</v>
      </c>
      <c r="G18" s="72">
        <f t="shared" si="1"/>
        <v>1.1118518518518519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1362</v>
      </c>
      <c r="C20" s="25">
        <f t="shared" si="12"/>
        <v>1536.6</v>
      </c>
      <c r="D20" s="82">
        <f t="shared" si="0"/>
        <v>1.128193832599119</v>
      </c>
      <c r="E20" s="24">
        <f>E21+E22+E23+E24+E25+E26+E27+E28</f>
        <v>791.7</v>
      </c>
      <c r="F20" s="25">
        <f>F21+F22+F23+F24+F25+F26+F27+F28</f>
        <v>741.4000000000002</v>
      </c>
      <c r="G20" s="73">
        <f t="shared" si="1"/>
        <v>0.9364658330175574</v>
      </c>
      <c r="H20" s="81">
        <f>H21+H22+H23+H24+H25+H26+H27+H28</f>
        <v>232.70000000000002</v>
      </c>
      <c r="I20" s="25">
        <f>I21+I22+I23+I24+I25+I26+I27+I28</f>
        <v>343.7</v>
      </c>
      <c r="J20" s="82">
        <f t="shared" si="10"/>
        <v>1.4770090244950578</v>
      </c>
      <c r="K20" s="24">
        <f>K21+K22+K23+K24+K25+K26+K27+K28</f>
        <v>51.3</v>
      </c>
      <c r="L20" s="25">
        <f>L21+L22+L23+L24+L25+L26+L27+L28</f>
        <v>80.1</v>
      </c>
      <c r="M20" s="73">
        <f>L20/K20</f>
        <v>1.5614035087719298</v>
      </c>
      <c r="N20" s="81">
        <f>N21+N22+N23+N24+N25+N26+N27+N28</f>
        <v>45</v>
      </c>
      <c r="O20" s="25">
        <f>O21+O22+O23+O24+O25+O26+O27+O28</f>
        <v>78.3</v>
      </c>
      <c r="P20" s="82">
        <f t="shared" si="11"/>
        <v>1.74</v>
      </c>
      <c r="Q20" s="24">
        <f>Q21+Q22+Q23+Q24+Q25+Q26+Q27+Q28</f>
        <v>86</v>
      </c>
      <c r="R20" s="25">
        <f>R21+R22+R23+R24+R25+R26+R27+R28</f>
        <v>104.2</v>
      </c>
      <c r="S20" s="73">
        <f t="shared" si="7"/>
        <v>1.2116279069767442</v>
      </c>
      <c r="T20" s="81">
        <f>T21+T22+T23+T24+T25+T26+T27+T28</f>
        <v>119.3</v>
      </c>
      <c r="U20" s="25">
        <f>U21+U22+U23+U24+U25+U26+U27+U28</f>
        <v>147.7</v>
      </c>
      <c r="V20" s="82">
        <f t="shared" si="8"/>
        <v>1.2380553227158424</v>
      </c>
      <c r="W20" s="24">
        <f>W21+W22+W23+W24+W25+W26+W27+W28</f>
        <v>21</v>
      </c>
      <c r="X20" s="25">
        <f>X21+X22+X23+X24+X25+X26+X27+X28</f>
        <v>22.1</v>
      </c>
      <c r="Y20" s="73">
        <f t="shared" si="9"/>
        <v>1.0523809523809524</v>
      </c>
      <c r="Z20" s="81">
        <f>Z21+Z22+Z23+Z24+Z25+Z26+Z27+Z28</f>
        <v>15</v>
      </c>
      <c r="AA20" s="25">
        <f>AA21+AA22+AA23+AA24+AA25+AA26+AA27+AA28</f>
        <v>19.1</v>
      </c>
      <c r="AB20" s="82">
        <f t="shared" si="4"/>
        <v>1.2733333333333334</v>
      </c>
    </row>
    <row r="21" spans="1:28" ht="48.75" customHeight="1">
      <c r="A21" s="20" t="s">
        <v>20</v>
      </c>
      <c r="B21" s="9">
        <f t="shared" si="12"/>
        <v>934.8999999999999</v>
      </c>
      <c r="C21" s="3">
        <f t="shared" si="12"/>
        <v>1006.0999999999999</v>
      </c>
      <c r="D21" s="79">
        <f t="shared" si="0"/>
        <v>1.0761578778478982</v>
      </c>
      <c r="E21" s="10">
        <v>610.5</v>
      </c>
      <c r="F21" s="3">
        <v>516.2</v>
      </c>
      <c r="G21" s="72">
        <f t="shared" si="1"/>
        <v>0.8455364455364456</v>
      </c>
      <c r="H21" s="1">
        <v>170.3</v>
      </c>
      <c r="I21" s="3">
        <v>254.4</v>
      </c>
      <c r="J21" s="79">
        <f t="shared" si="10"/>
        <v>1.493834409864944</v>
      </c>
      <c r="K21" s="10">
        <v>45.3</v>
      </c>
      <c r="L21" s="3">
        <v>66.5</v>
      </c>
      <c r="M21" s="72">
        <f>L21/K21</f>
        <v>1.4679911699779251</v>
      </c>
      <c r="N21" s="95"/>
      <c r="O21" s="4">
        <v>33.3</v>
      </c>
      <c r="P21" s="79" t="e">
        <f t="shared" si="11"/>
        <v>#DIV/0!</v>
      </c>
      <c r="Q21" s="90">
        <v>2</v>
      </c>
      <c r="R21" s="12">
        <v>5.3</v>
      </c>
      <c r="S21" s="72">
        <f t="shared" si="7"/>
        <v>2.65</v>
      </c>
      <c r="T21" s="78">
        <v>100.8</v>
      </c>
      <c r="U21" s="12">
        <v>124.3</v>
      </c>
      <c r="V21" s="79">
        <f t="shared" si="8"/>
        <v>1.2331349206349207</v>
      </c>
      <c r="W21" s="90">
        <v>6</v>
      </c>
      <c r="X21" s="12">
        <v>6.1</v>
      </c>
      <c r="Y21" s="72">
        <f t="shared" si="9"/>
        <v>1.0166666666666666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31</v>
      </c>
      <c r="C22" s="3">
        <f t="shared" si="12"/>
        <v>31.6</v>
      </c>
      <c r="D22" s="79">
        <f t="shared" si="0"/>
        <v>1.0193548387096774</v>
      </c>
      <c r="E22" s="10">
        <v>31</v>
      </c>
      <c r="F22" s="3">
        <v>31.6</v>
      </c>
      <c r="G22" s="72">
        <f t="shared" si="1"/>
        <v>1.0193548387096774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196.7</v>
      </c>
      <c r="C23" s="3">
        <f t="shared" si="12"/>
        <v>253.20000000000002</v>
      </c>
      <c r="D23" s="79">
        <f t="shared" si="0"/>
        <v>1.2872394509405187</v>
      </c>
      <c r="E23" s="10">
        <v>13.2</v>
      </c>
      <c r="F23" s="3">
        <v>37.2</v>
      </c>
      <c r="G23" s="72">
        <f t="shared" si="1"/>
        <v>2.8181818181818183</v>
      </c>
      <c r="H23" s="9"/>
      <c r="I23" s="4"/>
      <c r="J23" s="79" t="e">
        <f>I23/H23</f>
        <v>#DIV/0!</v>
      </c>
      <c r="K23" s="10">
        <v>6</v>
      </c>
      <c r="L23" s="3">
        <v>13.6</v>
      </c>
      <c r="M23" s="72">
        <f>L23/K23</f>
        <v>2.2666666666666666</v>
      </c>
      <c r="N23" s="9">
        <v>45</v>
      </c>
      <c r="O23" s="3">
        <v>45</v>
      </c>
      <c r="P23" s="79">
        <f>O23/N23</f>
        <v>1</v>
      </c>
      <c r="Q23" s="90">
        <v>84</v>
      </c>
      <c r="R23" s="12">
        <v>98.9</v>
      </c>
      <c r="S23" s="72">
        <f t="shared" si="7"/>
        <v>1.1773809523809524</v>
      </c>
      <c r="T23" s="78">
        <v>18.5</v>
      </c>
      <c r="U23" s="12">
        <v>23.4</v>
      </c>
      <c r="V23" s="79">
        <f t="shared" si="8"/>
        <v>1.2648648648648648</v>
      </c>
      <c r="W23" s="90">
        <v>15</v>
      </c>
      <c r="X23" s="12">
        <v>16</v>
      </c>
      <c r="Y23" s="72">
        <f>X23/W23</f>
        <v>1.0666666666666667</v>
      </c>
      <c r="Z23" s="78">
        <v>15</v>
      </c>
      <c r="AA23" s="12">
        <v>19.1</v>
      </c>
      <c r="AB23" s="79">
        <f t="shared" si="4"/>
        <v>1.2733333333333334</v>
      </c>
    </row>
    <row r="24" spans="1:28" ht="30.75" customHeight="1">
      <c r="A24" s="20" t="s">
        <v>22</v>
      </c>
      <c r="B24" s="9">
        <f t="shared" si="12"/>
        <v>112.4</v>
      </c>
      <c r="C24" s="3">
        <f t="shared" si="12"/>
        <v>153</v>
      </c>
      <c r="D24" s="79">
        <f t="shared" si="0"/>
        <v>1.3612099644128113</v>
      </c>
      <c r="E24" s="10">
        <v>50</v>
      </c>
      <c r="F24" s="3">
        <v>63.7</v>
      </c>
      <c r="G24" s="72">
        <f t="shared" si="1"/>
        <v>1.274</v>
      </c>
      <c r="H24" s="9">
        <v>62.4</v>
      </c>
      <c r="I24" s="3">
        <v>89.3</v>
      </c>
      <c r="J24" s="79">
        <f>I24/H24</f>
        <v>1.4310897435897436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87</v>
      </c>
      <c r="C26" s="3">
        <f>F26+I26+L26+O26+R26+U26+X26+AA26</f>
        <v>87.7</v>
      </c>
      <c r="D26" s="79">
        <f t="shared" si="0"/>
        <v>1.0080459770114942</v>
      </c>
      <c r="E26" s="10">
        <v>87</v>
      </c>
      <c r="F26" s="3">
        <v>87.7</v>
      </c>
      <c r="G26" s="72">
        <f t="shared" si="1"/>
        <v>1.0080459770114942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5</v>
      </c>
      <c r="D27" s="79" t="e">
        <f t="shared" si="0"/>
        <v>#DIV/0!</v>
      </c>
      <c r="E27" s="10"/>
      <c r="F27" s="3">
        <v>5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16757.2</v>
      </c>
      <c r="C29" s="102">
        <f>C20+C9</f>
        <v>19309.6</v>
      </c>
      <c r="D29" s="103">
        <f>C29/B29</f>
        <v>1.1523166161411214</v>
      </c>
      <c r="E29" s="104">
        <f>SUM(E20+E9)</f>
        <v>11045.9</v>
      </c>
      <c r="F29" s="104">
        <f>SUM(F20+F9)</f>
        <v>12683.1</v>
      </c>
      <c r="G29" s="103">
        <f t="shared" si="1"/>
        <v>1.1482178908011118</v>
      </c>
      <c r="H29" s="104">
        <f>SUM(H20+H9)</f>
        <v>4111.3</v>
      </c>
      <c r="I29" s="104">
        <f>SUM(I20+I9)</f>
        <v>4408.2</v>
      </c>
      <c r="J29" s="103">
        <f>I29/H29</f>
        <v>1.0722156009048232</v>
      </c>
      <c r="K29" s="104">
        <f>SUM(K20+K9)</f>
        <v>138.3</v>
      </c>
      <c r="L29" s="104">
        <f>SUM(L20+L9)</f>
        <v>156</v>
      </c>
      <c r="M29" s="103">
        <f>L29/K29</f>
        <v>1.1279826464208242</v>
      </c>
      <c r="N29" s="104">
        <f>SUM(N20+N9)</f>
        <v>231.2</v>
      </c>
      <c r="O29" s="104">
        <f>SUM(O20+O9)</f>
        <v>251.39999999999998</v>
      </c>
      <c r="P29" s="103">
        <f>O29/N29</f>
        <v>1.0873702422145328</v>
      </c>
      <c r="Q29" s="104">
        <f>SUM(Q20+Q9)</f>
        <v>265.5</v>
      </c>
      <c r="R29" s="104">
        <f>SUM(R20+R9)</f>
        <v>330.3</v>
      </c>
      <c r="S29" s="103">
        <f>R29/Q29</f>
        <v>1.2440677966101696</v>
      </c>
      <c r="T29" s="104">
        <f>SUM(T20+T9)</f>
        <v>579.4</v>
      </c>
      <c r="U29" s="104">
        <f>SUM(U20+U9)</f>
        <v>899.6000000000001</v>
      </c>
      <c r="V29" s="103">
        <f>U29/T29</f>
        <v>1.552640662754574</v>
      </c>
      <c r="W29" s="104">
        <f>SUM(W20+W9)</f>
        <v>192</v>
      </c>
      <c r="X29" s="104">
        <f>SUM(X20+X9)</f>
        <v>365.1</v>
      </c>
      <c r="Y29" s="103">
        <f>X29/W29</f>
        <v>1.9015625</v>
      </c>
      <c r="Z29" s="104">
        <f>SUM(Z20+Z9)</f>
        <v>193.60000000000002</v>
      </c>
      <c r="AA29" s="104">
        <f>SUM(AA20+AA9)</f>
        <v>215.89999999999998</v>
      </c>
      <c r="AB29" s="105">
        <f>AA29/Z29</f>
        <v>1.1151859504132229</v>
      </c>
    </row>
    <row r="34" ht="12.75">
      <c r="C34" t="s">
        <v>45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8">
      <selection activeCell="C10" sqref="C10:C18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52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53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15395.2</v>
      </c>
      <c r="C9" s="46">
        <f>SUM(C10:C19)</f>
        <v>17773</v>
      </c>
      <c r="D9" s="46">
        <f>C9-B9</f>
        <v>2377.7999999999993</v>
      </c>
      <c r="E9" s="47">
        <f aca="true" t="shared" si="0" ref="E9:E29">C9/B9*100</f>
        <v>115.445073789233</v>
      </c>
    </row>
    <row r="10" spans="1:5" ht="17.25" customHeight="1">
      <c r="A10" s="48" t="s">
        <v>6</v>
      </c>
      <c r="B10" s="35">
        <v>6652.6</v>
      </c>
      <c r="C10" s="35">
        <v>6990.5</v>
      </c>
      <c r="D10" s="35">
        <f aca="true" t="shared" si="1" ref="D10:D27">C10-B10</f>
        <v>337.89999999999964</v>
      </c>
      <c r="E10" s="33">
        <f t="shared" si="0"/>
        <v>105.07921714818266</v>
      </c>
    </row>
    <row r="11" spans="1:5" ht="17.25" customHeight="1">
      <c r="A11" s="36" t="s">
        <v>39</v>
      </c>
      <c r="B11" s="32">
        <v>3945.9</v>
      </c>
      <c r="C11" s="32">
        <v>4149.9</v>
      </c>
      <c r="D11" s="32">
        <f t="shared" si="1"/>
        <v>203.99999999999955</v>
      </c>
      <c r="E11" s="33">
        <f t="shared" si="0"/>
        <v>105.16992321143464</v>
      </c>
    </row>
    <row r="12" spans="1:5" ht="33" customHeight="1">
      <c r="A12" s="49" t="s">
        <v>43</v>
      </c>
      <c r="B12" s="32">
        <v>1785</v>
      </c>
      <c r="C12" s="32">
        <v>1875.2</v>
      </c>
      <c r="D12" s="32">
        <f t="shared" si="1"/>
        <v>90.20000000000005</v>
      </c>
      <c r="E12" s="33">
        <f t="shared" si="0"/>
        <v>105.05322128851542</v>
      </c>
    </row>
    <row r="13" spans="1:5" ht="38.25" customHeight="1">
      <c r="A13" s="49" t="s">
        <v>7</v>
      </c>
      <c r="B13" s="32"/>
      <c r="C13" s="32">
        <v>-4.7</v>
      </c>
      <c r="D13" s="32">
        <f t="shared" si="1"/>
        <v>-4.7</v>
      </c>
      <c r="E13" s="33" t="e">
        <f t="shared" si="0"/>
        <v>#DIV/0!</v>
      </c>
    </row>
    <row r="14" spans="1:5" ht="36.75" customHeight="1">
      <c r="A14" s="49" t="s">
        <v>40</v>
      </c>
      <c r="B14" s="32">
        <v>308</v>
      </c>
      <c r="C14" s="32">
        <v>484.3</v>
      </c>
      <c r="D14" s="32">
        <f>C14-B14</f>
        <v>176.3</v>
      </c>
      <c r="E14" s="33">
        <f t="shared" si="0"/>
        <v>157.24025974025975</v>
      </c>
    </row>
    <row r="15" spans="1:5" ht="23.25" customHeight="1">
      <c r="A15" s="49" t="s">
        <v>11</v>
      </c>
      <c r="B15" s="32">
        <v>1472.6</v>
      </c>
      <c r="C15" s="32">
        <v>2851</v>
      </c>
      <c r="D15" s="32">
        <f>C15-B15</f>
        <v>1378.4</v>
      </c>
      <c r="E15" s="33">
        <f>C15/B15*100</f>
        <v>193.60315088958308</v>
      </c>
    </row>
    <row r="16" spans="1:5" ht="17.25" customHeight="1">
      <c r="A16" s="36" t="s">
        <v>9</v>
      </c>
      <c r="B16" s="32">
        <v>18.7</v>
      </c>
      <c r="C16" s="32">
        <v>58.2</v>
      </c>
      <c r="D16" s="32">
        <f t="shared" si="1"/>
        <v>39.5</v>
      </c>
      <c r="E16" s="33">
        <f t="shared" si="0"/>
        <v>311.2299465240642</v>
      </c>
    </row>
    <row r="17" spans="1:5" ht="17.25" customHeight="1">
      <c r="A17" s="36" t="s">
        <v>42</v>
      </c>
      <c r="B17" s="32">
        <v>942.4</v>
      </c>
      <c r="C17" s="32">
        <v>1068.4</v>
      </c>
      <c r="D17" s="32">
        <f t="shared" si="1"/>
        <v>126.00000000000011</v>
      </c>
      <c r="E17" s="33">
        <f t="shared" si="0"/>
        <v>113.37011884550085</v>
      </c>
    </row>
    <row r="18" spans="1:5" ht="17.25" customHeight="1">
      <c r="A18" s="49" t="s">
        <v>8</v>
      </c>
      <c r="B18" s="32">
        <v>270</v>
      </c>
      <c r="C18" s="38">
        <v>300.2</v>
      </c>
      <c r="D18" s="32">
        <f t="shared" si="1"/>
        <v>30.19999999999999</v>
      </c>
      <c r="E18" s="33">
        <f t="shared" si="0"/>
        <v>111.18518518518519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1362</v>
      </c>
      <c r="C20" s="52">
        <f>SUM(C21:C27)</f>
        <v>1536.6000000000001</v>
      </c>
      <c r="D20" s="46">
        <f t="shared" si="1"/>
        <v>174.60000000000014</v>
      </c>
      <c r="E20" s="47">
        <f t="shared" si="0"/>
        <v>112.8193832599119</v>
      </c>
    </row>
    <row r="21" spans="1:5" ht="54" customHeight="1">
      <c r="A21" s="53" t="s">
        <v>20</v>
      </c>
      <c r="B21" s="35">
        <v>934.9</v>
      </c>
      <c r="C21" s="35">
        <v>1006.1</v>
      </c>
      <c r="D21" s="40">
        <f t="shared" si="1"/>
        <v>71.20000000000005</v>
      </c>
      <c r="E21" s="54">
        <f t="shared" si="0"/>
        <v>107.61578778478982</v>
      </c>
    </row>
    <row r="22" spans="1:5" ht="34.5" customHeight="1">
      <c r="A22" s="49" t="s">
        <v>12</v>
      </c>
      <c r="B22" s="32">
        <v>31</v>
      </c>
      <c r="C22" s="32">
        <v>31.6</v>
      </c>
      <c r="D22" s="32">
        <f t="shared" si="1"/>
        <v>0.6000000000000014</v>
      </c>
      <c r="E22" s="33">
        <f t="shared" si="0"/>
        <v>101.93548387096773</v>
      </c>
    </row>
    <row r="23" spans="1:5" ht="36.75" customHeight="1">
      <c r="A23" s="49" t="s">
        <v>21</v>
      </c>
      <c r="B23" s="32">
        <v>196.7</v>
      </c>
      <c r="C23" s="32">
        <v>253.2</v>
      </c>
      <c r="D23" s="32">
        <f t="shared" si="1"/>
        <v>56.5</v>
      </c>
      <c r="E23" s="33">
        <f t="shared" si="0"/>
        <v>128.72394509405186</v>
      </c>
    </row>
    <row r="24" spans="1:5" ht="36" customHeight="1">
      <c r="A24" s="49" t="s">
        <v>22</v>
      </c>
      <c r="B24" s="32">
        <v>112.4</v>
      </c>
      <c r="C24" s="38">
        <v>153</v>
      </c>
      <c r="D24" s="32">
        <f t="shared" si="1"/>
        <v>40.599999999999994</v>
      </c>
      <c r="E24" s="33">
        <f t="shared" si="0"/>
        <v>136.12099644128114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87</v>
      </c>
      <c r="C26" s="32">
        <v>87.7</v>
      </c>
      <c r="D26" s="32">
        <f t="shared" si="1"/>
        <v>0.7000000000000028</v>
      </c>
      <c r="E26" s="33">
        <f t="shared" si="0"/>
        <v>100.80459770114942</v>
      </c>
    </row>
    <row r="27" spans="1:5" ht="18" customHeight="1">
      <c r="A27" s="49" t="s">
        <v>25</v>
      </c>
      <c r="B27" s="32"/>
      <c r="C27" s="38">
        <v>5</v>
      </c>
      <c r="D27" s="32">
        <f t="shared" si="1"/>
        <v>5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16757.2</v>
      </c>
      <c r="C29" s="52">
        <f>SUM(C20+C9)</f>
        <v>19309.6</v>
      </c>
      <c r="D29" s="52">
        <f>C29-B29</f>
        <v>2552.399999999998</v>
      </c>
      <c r="E29" s="47">
        <f t="shared" si="0"/>
        <v>115.23166161411214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2022-04-01T09:39:12Z</cp:lastPrinted>
  <dcterms:created xsi:type="dcterms:W3CDTF">1996-10-08T23:32:33Z</dcterms:created>
  <dcterms:modified xsi:type="dcterms:W3CDTF">2022-04-01T09:40:41Z</dcterms:modified>
  <cp:category/>
  <cp:version/>
  <cp:contentType/>
  <cp:contentStatus/>
</cp:coreProperties>
</file>