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<sst xmlns="http://schemas.openxmlformats.org/spreadsheetml/2006/main" count="125" uniqueCount="54">
  <si>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</si>
  <si>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</si>
  <si>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</si>
  <si>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</si>
  <si>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</si>
  <si>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</si>
  <si>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</si>
  <si>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</si>
  <si>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</si>
  <si>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</si>
  <si>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</si>
  <si>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</si>
  <si>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</si>
  <si>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</si>
  <si>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</si>
  <si>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</si>
  <si>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</si>
  <si>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</si>
  <si>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</si>
  <si>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</si>
  <si>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</si>
  <si>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</si>
  <si>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</si>
  <si>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</si>
  <si>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</si>
  <si>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</si>
  <si>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</si>
  <si>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</si>
  <si>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</si>
  <si>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</si>
  <si>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</si>
  <si>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</si>
  <si>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</si>
  <si>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</si>
  <si>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</si>
  <si>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</si>
  <si>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</si>
  <si>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</si>
  <si>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</si>
  <si>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</si>
  <si>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</si>
  <si>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</si>
  <si>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</si>
  <si>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</si>
  <si>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</si>
  <si>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</si>
  <si>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ноябрь  2020 - 2021 года</t>
  </si>
  <si>
    <t>факт за январь-ноябрь  2020 года</t>
  </si>
  <si>
    <t>факт за январь - ноябрь  2021 года</t>
  </si>
  <si>
    <t>за январь - ноябрь  2021 года</t>
  </si>
  <si>
    <t xml:space="preserve"> план на январь - ноябрь  2021 года</t>
  </si>
  <si>
    <t>факт за январь - ноябрь 2021 года</t>
  </si>
  <si>
    <t>за  январь - ноябрь  2021 года</t>
  </si>
  <si>
    <t xml:space="preserve"> план на январь -ноябрь 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</si>
</sst>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8" fontId="7" fillId="0" borderId="13" xfId="0" applyNumberFormat="1" applyFont="1" applyBorder="1" applyAlignment="1">
      <alignment horizontal="center"/>
    </xf>
    <xf numFmtId="188" fontId="7" fillId="0" borderId="29" xfId="0" applyNumberFormat="1" applyFont="1" applyBorder="1" applyAlignment="1">
      <alignment horizontal="center"/>
    </xf>
    <xf numFmtId="188" fontId="7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1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10" t="s">
        <v>26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36</v>
      </c>
      <c r="B4" s="110"/>
      <c r="C4" s="110"/>
      <c r="D4" s="110"/>
      <c r="E4" s="110"/>
      <c r="F4" s="2"/>
    </row>
    <row r="5" spans="1:5" ht="17.25" customHeight="1">
      <c r="A5" s="110" t="s">
        <v>46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56447.200000000004</v>
      </c>
      <c r="C9" s="46">
        <f>SUM(C10:C19)</f>
        <v>69311.3</v>
      </c>
      <c r="D9" s="46">
        <f>C9-B9</f>
        <v>12864.099999999999</v>
      </c>
      <c r="E9" s="47">
        <f aca="true" t="shared" si="0" ref="E9:E31">C9/B9*100</f>
        <v>122.7896157825366</v>
      </c>
    </row>
    <row r="10" spans="1:5" ht="17.25" customHeight="1">
      <c r="A10" s="58" t="s">
        <v>6</v>
      </c>
      <c r="B10" s="35">
        <v>24953.7</v>
      </c>
      <c r="C10" s="35">
        <v>28301</v>
      </c>
      <c r="D10" s="35">
        <f aca="true" t="shared" si="1" ref="D10:D27">C10-B10</f>
        <v>3347.2999999999993</v>
      </c>
      <c r="E10" s="33">
        <f t="shared" si="0"/>
        <v>113.41404280727907</v>
      </c>
    </row>
    <row r="11" spans="1:5" ht="17.25" customHeight="1">
      <c r="A11" s="34" t="s">
        <v>39</v>
      </c>
      <c r="B11" s="32">
        <v>11537.2</v>
      </c>
      <c r="C11" s="32">
        <v>13627.3</v>
      </c>
      <c r="D11" s="32">
        <f t="shared" si="1"/>
        <v>2090.0999999999985</v>
      </c>
      <c r="E11" s="33">
        <f t="shared" si="0"/>
        <v>118.11618070242345</v>
      </c>
    </row>
    <row r="12" spans="1:5" ht="34.5" customHeight="1">
      <c r="A12" s="49" t="s">
        <v>43</v>
      </c>
      <c r="B12" s="32">
        <v>4448.6</v>
      </c>
      <c r="C12" s="32">
        <v>9179.6</v>
      </c>
      <c r="D12" s="32">
        <f t="shared" si="1"/>
        <v>4731</v>
      </c>
      <c r="E12" s="33">
        <f t="shared" si="0"/>
        <v>206.34806455963673</v>
      </c>
    </row>
    <row r="13" spans="1:5" ht="39" customHeight="1">
      <c r="A13" s="37" t="s">
        <v>7</v>
      </c>
      <c r="B13" s="32">
        <v>2740.7</v>
      </c>
      <c r="C13" s="32">
        <v>744.4</v>
      </c>
      <c r="D13" s="32">
        <f t="shared" si="1"/>
        <v>-1996.2999999999997</v>
      </c>
      <c r="E13" s="33">
        <f t="shared" si="0"/>
        <v>27.160944284306932</v>
      </c>
    </row>
    <row r="14" spans="1:8" ht="42" customHeight="1">
      <c r="A14" s="37" t="s">
        <v>40</v>
      </c>
      <c r="B14" s="32">
        <v>422.8</v>
      </c>
      <c r="C14" s="32">
        <v>621.6</v>
      </c>
      <c r="D14" s="32">
        <f t="shared" si="1"/>
        <v>198.8</v>
      </c>
      <c r="E14" s="33">
        <f t="shared" si="0"/>
        <v>147.01986754966887</v>
      </c>
      <c r="H14" s="106" t="s">
        <v>45</v>
      </c>
    </row>
    <row r="15" spans="1:5" ht="21" customHeight="1">
      <c r="A15" s="37" t="s">
        <v>11</v>
      </c>
      <c r="B15" s="32">
        <v>1894.6</v>
      </c>
      <c r="C15" s="32">
        <v>6337.9</v>
      </c>
      <c r="D15" s="32">
        <f t="shared" si="1"/>
        <v>4443.299999999999</v>
      </c>
      <c r="E15" s="33">
        <f t="shared" si="0"/>
        <v>334.5244378760688</v>
      </c>
    </row>
    <row r="16" spans="1:5" ht="17.25" customHeight="1">
      <c r="A16" s="34" t="s">
        <v>9</v>
      </c>
      <c r="B16" s="32">
        <v>654.4</v>
      </c>
      <c r="C16" s="32">
        <v>971.5</v>
      </c>
      <c r="D16" s="32">
        <f t="shared" si="1"/>
        <v>317.1</v>
      </c>
      <c r="E16" s="33">
        <f t="shared" si="0"/>
        <v>148.45660146699265</v>
      </c>
    </row>
    <row r="17" spans="1:5" ht="17.25" customHeight="1">
      <c r="A17" s="34" t="s">
        <v>42</v>
      </c>
      <c r="B17" s="32">
        <v>8735.4</v>
      </c>
      <c r="C17" s="32">
        <v>8323.7</v>
      </c>
      <c r="D17" s="32">
        <f t="shared" si="1"/>
        <v>-411.6999999999989</v>
      </c>
      <c r="E17" s="33">
        <f t="shared" si="0"/>
        <v>95.28699315429175</v>
      </c>
    </row>
    <row r="18" spans="1:5" ht="17.25" customHeight="1">
      <c r="A18" s="37" t="s">
        <v>8</v>
      </c>
      <c r="B18" s="38">
        <v>1059.8</v>
      </c>
      <c r="C18" s="38">
        <v>1204.3</v>
      </c>
      <c r="D18" s="32">
        <f t="shared" si="1"/>
        <v>144.5</v>
      </c>
      <c r="E18" s="33">
        <f t="shared" si="0"/>
        <v>113.63464804680127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13895.800000000001</v>
      </c>
      <c r="C20" s="46">
        <f>SUM(C21:C27)</f>
        <v>6517.800000000001</v>
      </c>
      <c r="D20" s="46">
        <f t="shared" si="1"/>
        <v>-7378</v>
      </c>
      <c r="E20" s="47">
        <f t="shared" si="0"/>
        <v>46.90482016148765</v>
      </c>
    </row>
    <row r="21" spans="1:9" ht="56.25" customHeight="1">
      <c r="A21" s="62" t="s">
        <v>20</v>
      </c>
      <c r="B21" s="35">
        <v>4343.9</v>
      </c>
      <c r="C21" s="35">
        <v>4381</v>
      </c>
      <c r="D21" s="35">
        <f t="shared" si="1"/>
        <v>37.100000000000364</v>
      </c>
      <c r="E21" s="33">
        <f t="shared" si="0"/>
        <v>100.85407122631737</v>
      </c>
      <c r="I21" s="8"/>
    </row>
    <row r="22" spans="1:5" ht="31.5" customHeight="1">
      <c r="A22" s="37" t="s">
        <v>12</v>
      </c>
      <c r="B22" s="32">
        <v>136.3</v>
      </c>
      <c r="C22" s="32">
        <v>87.1</v>
      </c>
      <c r="D22" s="32">
        <f t="shared" si="1"/>
        <v>-49.20000000000002</v>
      </c>
      <c r="E22" s="33">
        <f t="shared" si="0"/>
        <v>63.90315480557592</v>
      </c>
    </row>
    <row r="23" spans="1:5" ht="36.75" customHeight="1">
      <c r="A23" s="37" t="s">
        <v>21</v>
      </c>
      <c r="B23" s="32">
        <v>1087.4</v>
      </c>
      <c r="C23" s="32">
        <v>1199.1</v>
      </c>
      <c r="D23" s="32">
        <f t="shared" si="1"/>
        <v>111.69999999999982</v>
      </c>
      <c r="E23" s="33">
        <f t="shared" si="0"/>
        <v>110.27220893875298</v>
      </c>
    </row>
    <row r="24" spans="1:5" ht="36" customHeight="1">
      <c r="A24" s="37" t="s">
        <v>22</v>
      </c>
      <c r="B24" s="38">
        <v>8074.5</v>
      </c>
      <c r="C24" s="38">
        <v>603.3</v>
      </c>
      <c r="D24" s="32">
        <f t="shared" si="1"/>
        <v>-7471.2</v>
      </c>
      <c r="E24" s="33">
        <f t="shared" si="0"/>
        <v>7.471670072450307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253.7</v>
      </c>
      <c r="C26" s="32">
        <v>232.5</v>
      </c>
      <c r="D26" s="32">
        <f t="shared" si="1"/>
        <v>-21.19999999999999</v>
      </c>
      <c r="E26" s="33">
        <f t="shared" si="0"/>
        <v>91.64367363027198</v>
      </c>
    </row>
    <row r="27" spans="1:5" ht="18" customHeight="1">
      <c r="A27" s="37" t="s">
        <v>25</v>
      </c>
      <c r="B27" s="38"/>
      <c r="C27" s="38">
        <v>14.8</v>
      </c>
      <c r="D27" s="32">
        <f t="shared" si="1"/>
        <v>14.8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107">
        <f>B9+B20</f>
        <v>70343</v>
      </c>
      <c r="C31" s="107">
        <f>C9+C20</f>
        <v>75829.1</v>
      </c>
      <c r="D31" s="107">
        <f>D9+D20</f>
        <v>5486.0999999999985</v>
      </c>
      <c r="E31" s="109">
        <f t="shared" si="0"/>
        <v>107.7990702699629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1" zoomScaleNormal="71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B14" sqref="AB14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6.5" customHeight="1">
      <c r="A2" s="118" t="s">
        <v>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17.25" customHeight="1">
      <c r="A3" s="118" t="s">
        <v>52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7" t="s">
        <v>3</v>
      </c>
      <c r="AB5" s="117"/>
    </row>
    <row r="6" spans="1:28" ht="15.75" customHeight="1" thickBot="1">
      <c r="A6" s="114" t="s">
        <v>0</v>
      </c>
      <c r="B6" s="119" t="s">
        <v>14</v>
      </c>
      <c r="C6" s="120"/>
      <c r="D6" s="121"/>
      <c r="E6" s="125" t="s">
        <v>2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6"/>
    </row>
    <row r="7" spans="1:28" ht="37.5" customHeight="1" thickBot="1">
      <c r="A7" s="115"/>
      <c r="B7" s="122"/>
      <c r="C7" s="123"/>
      <c r="D7" s="124"/>
      <c r="E7" s="112" t="s">
        <v>15</v>
      </c>
      <c r="F7" s="112"/>
      <c r="G7" s="113"/>
      <c r="H7" s="114" t="s">
        <v>28</v>
      </c>
      <c r="I7" s="112"/>
      <c r="J7" s="113"/>
      <c r="K7" s="127" t="s">
        <v>29</v>
      </c>
      <c r="L7" s="128"/>
      <c r="M7" s="129"/>
      <c r="N7" s="114" t="s">
        <v>30</v>
      </c>
      <c r="O7" s="112"/>
      <c r="P7" s="113"/>
      <c r="Q7" s="114" t="s">
        <v>31</v>
      </c>
      <c r="R7" s="112"/>
      <c r="S7" s="113"/>
      <c r="T7" s="114" t="s">
        <v>32</v>
      </c>
      <c r="U7" s="112"/>
      <c r="V7" s="113"/>
      <c r="W7" s="114" t="s">
        <v>33</v>
      </c>
      <c r="X7" s="112"/>
      <c r="Y7" s="113"/>
      <c r="Z7" s="127" t="s">
        <v>34</v>
      </c>
      <c r="AA7" s="128"/>
      <c r="AB7" s="129"/>
    </row>
    <row r="8" spans="1:28" ht="72" customHeight="1" thickBot="1">
      <c r="A8" s="116"/>
      <c r="B8" s="70" t="s">
        <v>53</v>
      </c>
      <c r="C8" s="14" t="s">
        <v>48</v>
      </c>
      <c r="D8" s="14" t="s">
        <v>1</v>
      </c>
      <c r="E8" s="70" t="s">
        <v>53</v>
      </c>
      <c r="F8" s="14" t="s">
        <v>48</v>
      </c>
      <c r="G8" s="14" t="s">
        <v>1</v>
      </c>
      <c r="H8" s="70" t="s">
        <v>53</v>
      </c>
      <c r="I8" s="14" t="s">
        <v>48</v>
      </c>
      <c r="J8" s="14" t="s">
        <v>1</v>
      </c>
      <c r="K8" s="70" t="s">
        <v>53</v>
      </c>
      <c r="L8" s="14" t="s">
        <v>48</v>
      </c>
      <c r="M8" s="14" t="s">
        <v>1</v>
      </c>
      <c r="N8" s="70" t="s">
        <v>53</v>
      </c>
      <c r="O8" s="14" t="s">
        <v>48</v>
      </c>
      <c r="P8" s="14" t="s">
        <v>1</v>
      </c>
      <c r="Q8" s="70" t="s">
        <v>53</v>
      </c>
      <c r="R8" s="14" t="s">
        <v>48</v>
      </c>
      <c r="S8" s="14" t="s">
        <v>1</v>
      </c>
      <c r="T8" s="70" t="s">
        <v>53</v>
      </c>
      <c r="U8" s="14" t="s">
        <v>48</v>
      </c>
      <c r="V8" s="14" t="s">
        <v>1</v>
      </c>
      <c r="W8" s="70" t="s">
        <v>53</v>
      </c>
      <c r="X8" s="14" t="s">
        <v>48</v>
      </c>
      <c r="Y8" s="14" t="s">
        <v>1</v>
      </c>
      <c r="Z8" s="70" t="s">
        <v>53</v>
      </c>
      <c r="AA8" s="14" t="s">
        <v>48</v>
      </c>
      <c r="AB8" s="14" t="s">
        <v>1</v>
      </c>
    </row>
    <row r="9" spans="1:28" ht="22.5" customHeight="1">
      <c r="A9" s="18" t="s">
        <v>17</v>
      </c>
      <c r="B9" s="75">
        <f>E9+H9+K9+N9+Q9+T9+W9+Z9</f>
        <v>60930.7</v>
      </c>
      <c r="C9" s="76">
        <f>F9+I9+L9+O9+R9+U9+X9+AA9</f>
        <v>69311.30000000002</v>
      </c>
      <c r="D9" s="77">
        <f aca="true" t="shared" si="0" ref="D9:D27">C9/B9</f>
        <v>1.1375431432758858</v>
      </c>
      <c r="E9" s="68">
        <f>SUM(E10:E19)</f>
        <v>38165.799999999996</v>
      </c>
      <c r="F9" s="69">
        <f>SUM(F10:F19)</f>
        <v>43067.9</v>
      </c>
      <c r="G9" s="71">
        <f aca="true" t="shared" si="1" ref="G9:G29">F9/E9</f>
        <v>1.1284422179018914</v>
      </c>
      <c r="H9" s="75">
        <f>SUM(H10:H19)</f>
        <v>16338.1</v>
      </c>
      <c r="I9" s="76">
        <f>SUM(I10:I19)</f>
        <v>17780.9</v>
      </c>
      <c r="J9" s="77">
        <f aca="true" t="shared" si="2" ref="J9:J15">I9/H9</f>
        <v>1.088308922090084</v>
      </c>
      <c r="K9" s="68">
        <f>SUM(K10:K19)</f>
        <v>821.4</v>
      </c>
      <c r="L9" s="69">
        <f>SUM(L10:L19)</f>
        <v>1058.4</v>
      </c>
      <c r="M9" s="71">
        <f aca="true" t="shared" si="3" ref="M9:M18">L9/K9</f>
        <v>1.2885317750182617</v>
      </c>
      <c r="N9" s="75">
        <f>SUM(N10:N19)</f>
        <v>757.1</v>
      </c>
      <c r="O9" s="76">
        <f>SUM(O10:O19)</f>
        <v>833</v>
      </c>
      <c r="P9" s="77">
        <f>O9/N9</f>
        <v>1.1002509576013737</v>
      </c>
      <c r="Q9" s="68">
        <f>SUM(Q10:Q19)</f>
        <v>1133.8</v>
      </c>
      <c r="R9" s="69">
        <f>SUM(R10:R19)</f>
        <v>1278.4</v>
      </c>
      <c r="S9" s="71">
        <f>R9/Q9</f>
        <v>1.1275357205856413</v>
      </c>
      <c r="T9" s="75">
        <f>SUM(T10:T19)</f>
        <v>1243.8</v>
      </c>
      <c r="U9" s="76">
        <f>SUM(U10:U19)</f>
        <v>1641.3</v>
      </c>
      <c r="V9" s="77">
        <f>U9/T9</f>
        <v>1.319585142305837</v>
      </c>
      <c r="W9" s="68">
        <f>SUM(W10:W19)</f>
        <v>1415.6</v>
      </c>
      <c r="X9" s="69">
        <f>SUM(X10:X19)</f>
        <v>1783.2999999999997</v>
      </c>
      <c r="Y9" s="71">
        <f>X9/W9</f>
        <v>1.2597485165300932</v>
      </c>
      <c r="Z9" s="75">
        <f>SUM(Z10:Z19)</f>
        <v>1055.1</v>
      </c>
      <c r="AA9" s="76">
        <f>SUM(AA10:AA19)</f>
        <v>1868.1</v>
      </c>
      <c r="AB9" s="77">
        <f aca="true" t="shared" si="4" ref="AB9:AB24">AA9/Z9</f>
        <v>1.7705430764856411</v>
      </c>
    </row>
    <row r="10" spans="1:28" ht="17.25" customHeight="1">
      <c r="A10" s="19" t="s">
        <v>6</v>
      </c>
      <c r="B10" s="9">
        <f aca="true" t="shared" si="5" ref="B10:B19">E10+H10+K10+N10+Q10+T10+W10+Z10</f>
        <v>25557.3</v>
      </c>
      <c r="C10" s="3">
        <f aca="true" t="shared" si="6" ref="C10:C19">F10+I10+L10+O10+R10+U10+X10+AA10</f>
        <v>28301</v>
      </c>
      <c r="D10" s="79">
        <f t="shared" si="0"/>
        <v>1.1073548457779188</v>
      </c>
      <c r="E10" s="10">
        <v>14526.7</v>
      </c>
      <c r="F10" s="3">
        <v>16210.2</v>
      </c>
      <c r="G10" s="72">
        <f t="shared" si="1"/>
        <v>1.1158900507341654</v>
      </c>
      <c r="H10" s="9">
        <v>9501.2</v>
      </c>
      <c r="I10" s="3">
        <v>10290.5</v>
      </c>
      <c r="J10" s="79">
        <f t="shared" si="2"/>
        <v>1.0830737170041678</v>
      </c>
      <c r="K10" s="10">
        <v>374.4</v>
      </c>
      <c r="L10" s="3">
        <v>372.3</v>
      </c>
      <c r="M10" s="72">
        <f t="shared" si="3"/>
        <v>0.9943910256410258</v>
      </c>
      <c r="N10" s="9">
        <v>139.1</v>
      </c>
      <c r="O10" s="3">
        <v>143.2</v>
      </c>
      <c r="P10" s="79">
        <f>O10/N10</f>
        <v>1.0294751976994967</v>
      </c>
      <c r="Q10" s="90">
        <v>223</v>
      </c>
      <c r="R10" s="12">
        <v>269.1</v>
      </c>
      <c r="S10" s="72">
        <f>R10/Q10</f>
        <v>1.2067264573991032</v>
      </c>
      <c r="T10" s="78">
        <v>179.8</v>
      </c>
      <c r="U10" s="12">
        <v>273.9</v>
      </c>
      <c r="V10" s="79">
        <f>U10/T10</f>
        <v>1.5233592880978863</v>
      </c>
      <c r="W10" s="90">
        <v>173</v>
      </c>
      <c r="X10" s="12">
        <v>207.7</v>
      </c>
      <c r="Y10" s="72">
        <f>X10/W10</f>
        <v>1.200578034682081</v>
      </c>
      <c r="Z10" s="78">
        <v>440.1</v>
      </c>
      <c r="AA10" s="12">
        <v>534.1</v>
      </c>
      <c r="AB10" s="79">
        <f t="shared" si="4"/>
        <v>1.2135878209497841</v>
      </c>
    </row>
    <row r="11" spans="1:28" ht="17.25" customHeight="1">
      <c r="A11" s="19" t="s">
        <v>39</v>
      </c>
      <c r="B11" s="9">
        <f>E11+H11+K11+N11+Q11+T11+W11+AA14</f>
        <v>13461.4</v>
      </c>
      <c r="C11" s="3">
        <f>F11+I11+L11+O11+R11+U11+X11+AA11</f>
        <v>13627.3</v>
      </c>
      <c r="D11" s="79">
        <f t="shared" si="0"/>
        <v>1.0123241267624468</v>
      </c>
      <c r="E11" s="10">
        <v>10696</v>
      </c>
      <c r="F11" s="3">
        <v>10882.3</v>
      </c>
      <c r="G11" s="72">
        <f t="shared" si="1"/>
        <v>1.0174177262528048</v>
      </c>
      <c r="H11" s="1">
        <v>2765.4</v>
      </c>
      <c r="I11" s="3">
        <v>2745</v>
      </c>
      <c r="J11" s="79">
        <f t="shared" si="2"/>
        <v>0.9926231286613147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AA11" s="12"/>
      <c r="AB11" s="79" t="e">
        <f>AA11/AA14</f>
        <v>#DIV/0!</v>
      </c>
    </row>
    <row r="12" spans="1:28" ht="31.5" customHeight="1">
      <c r="A12" s="20" t="s">
        <v>43</v>
      </c>
      <c r="B12" s="9">
        <f>E12+H12+K12+N12+Q12+T12+W12+Z12</f>
        <v>7516</v>
      </c>
      <c r="C12" s="3">
        <f>F12+I12+L12+O12+R12+U12+X12+AA12</f>
        <v>9179.6</v>
      </c>
      <c r="D12" s="79">
        <f t="shared" si="0"/>
        <v>1.2213411389036721</v>
      </c>
      <c r="E12" s="10">
        <v>7516</v>
      </c>
      <c r="F12" s="3">
        <v>9179.6</v>
      </c>
      <c r="G12" s="72">
        <f t="shared" si="1"/>
        <v>1.2213411389036721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710</v>
      </c>
      <c r="C13" s="3">
        <f t="shared" si="6"/>
        <v>744.4</v>
      </c>
      <c r="D13" s="79">
        <f t="shared" si="0"/>
        <v>1.0484507042253521</v>
      </c>
      <c r="E13" s="10">
        <v>710</v>
      </c>
      <c r="F13" s="3">
        <v>744.4</v>
      </c>
      <c r="G13" s="72">
        <f t="shared" si="1"/>
        <v>1.0484507042253521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480</v>
      </c>
      <c r="C14" s="3">
        <f t="shared" si="6"/>
        <v>621.6</v>
      </c>
      <c r="D14" s="79">
        <f t="shared" si="0"/>
        <v>1.2950000000000002</v>
      </c>
      <c r="E14" s="10">
        <v>480</v>
      </c>
      <c r="F14" s="3">
        <v>621.6</v>
      </c>
      <c r="G14" s="72">
        <f t="shared" si="1"/>
        <v>1.2950000000000002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78"/>
      <c r="AB14" s="79"/>
    </row>
    <row r="15" spans="1:28" ht="27.75" customHeight="1">
      <c r="A15" s="20" t="s">
        <v>44</v>
      </c>
      <c r="B15" s="9">
        <f>E15+H15+K15+N15+Q15+T15+W15+Z15</f>
        <v>3703</v>
      </c>
      <c r="C15" s="3">
        <f>F15+I15+L15+O15+R15+U15+X15+AA15</f>
        <v>6337.9</v>
      </c>
      <c r="D15" s="79">
        <f>C15/B15</f>
        <v>1.7115581960572508</v>
      </c>
      <c r="E15" s="10">
        <v>3217.1</v>
      </c>
      <c r="F15" s="3">
        <v>4231</v>
      </c>
      <c r="G15" s="72">
        <f t="shared" si="1"/>
        <v>1.3151596158030525</v>
      </c>
      <c r="H15" s="1">
        <v>87.5</v>
      </c>
      <c r="I15" s="4">
        <v>513.7</v>
      </c>
      <c r="J15" s="79">
        <f t="shared" si="2"/>
        <v>5.870857142857143</v>
      </c>
      <c r="K15" s="99"/>
      <c r="L15" s="3"/>
      <c r="M15" s="72"/>
      <c r="N15" s="9"/>
      <c r="O15" s="4"/>
      <c r="P15" s="94"/>
      <c r="Q15" s="90">
        <v>22.8</v>
      </c>
      <c r="R15" s="11">
        <v>134.2</v>
      </c>
      <c r="S15" s="72">
        <f>R15/Q15</f>
        <v>5.885964912280701</v>
      </c>
      <c r="T15" s="78">
        <v>54</v>
      </c>
      <c r="U15" s="12">
        <v>154.6</v>
      </c>
      <c r="V15" s="79">
        <f>U15/T15</f>
        <v>2.8629629629629627</v>
      </c>
      <c r="W15" s="90">
        <v>110.1</v>
      </c>
      <c r="X15" s="11">
        <v>394.4</v>
      </c>
      <c r="Y15" s="72">
        <f>X15/W15</f>
        <v>3.5821980018165305</v>
      </c>
      <c r="Z15" s="78">
        <v>211.5</v>
      </c>
      <c r="AA15" s="11">
        <v>910</v>
      </c>
      <c r="AB15" s="79">
        <f t="shared" si="4"/>
        <v>4.302600472813239</v>
      </c>
    </row>
    <row r="16" spans="1:28" ht="17.25" customHeight="1">
      <c r="A16" s="19" t="s">
        <v>9</v>
      </c>
      <c r="B16" s="9">
        <f t="shared" si="5"/>
        <v>645</v>
      </c>
      <c r="C16" s="3">
        <f t="shared" si="6"/>
        <v>971.5000000000001</v>
      </c>
      <c r="D16" s="79">
        <f t="shared" si="0"/>
        <v>1.5062015503875972</v>
      </c>
      <c r="E16" s="10"/>
      <c r="F16" s="3"/>
      <c r="G16" s="72"/>
      <c r="H16" s="9">
        <v>479</v>
      </c>
      <c r="I16" s="3">
        <v>864.3</v>
      </c>
      <c r="J16" s="79">
        <f aca="true" t="shared" si="10" ref="J16:J21">I16/H16</f>
        <v>1.804384133611691</v>
      </c>
      <c r="K16" s="10">
        <v>42</v>
      </c>
      <c r="L16" s="3">
        <v>39.7</v>
      </c>
      <c r="M16" s="72">
        <f t="shared" si="3"/>
        <v>0.9452380952380953</v>
      </c>
      <c r="N16" s="1">
        <v>18</v>
      </c>
      <c r="O16" s="3">
        <v>25.7</v>
      </c>
      <c r="P16" s="79">
        <f aca="true" t="shared" si="11" ref="P16:P21">O16/N16</f>
        <v>1.4277777777777778</v>
      </c>
      <c r="Q16" s="90">
        <v>50</v>
      </c>
      <c r="R16" s="12">
        <v>23.4</v>
      </c>
      <c r="S16" s="72">
        <f t="shared" si="7"/>
        <v>0.46799999999999997</v>
      </c>
      <c r="T16" s="78">
        <v>30</v>
      </c>
      <c r="U16" s="12">
        <v>2.7</v>
      </c>
      <c r="V16" s="79">
        <f t="shared" si="8"/>
        <v>0.09000000000000001</v>
      </c>
      <c r="W16" s="90">
        <v>22.5</v>
      </c>
      <c r="X16" s="11">
        <v>15.6</v>
      </c>
      <c r="Y16" s="72">
        <f t="shared" si="9"/>
        <v>0.6933333333333334</v>
      </c>
      <c r="Z16" s="78">
        <v>3.5</v>
      </c>
      <c r="AA16" s="12">
        <v>0.1</v>
      </c>
      <c r="AB16" s="79">
        <f t="shared" si="4"/>
        <v>0.028571428571428574</v>
      </c>
    </row>
    <row r="17" spans="1:28" ht="17.25" customHeight="1">
      <c r="A17" s="19" t="s">
        <v>19</v>
      </c>
      <c r="B17" s="9">
        <f t="shared" si="5"/>
        <v>7838</v>
      </c>
      <c r="C17" s="3">
        <f t="shared" si="6"/>
        <v>8323.7</v>
      </c>
      <c r="D17" s="79">
        <f t="shared" si="0"/>
        <v>1.0619673386067876</v>
      </c>
      <c r="E17" s="10"/>
      <c r="F17" s="3"/>
      <c r="G17" s="72"/>
      <c r="H17" s="9">
        <v>3505</v>
      </c>
      <c r="I17" s="3">
        <v>3367.4</v>
      </c>
      <c r="J17" s="79">
        <f t="shared" si="10"/>
        <v>0.9607417974322396</v>
      </c>
      <c r="K17" s="99">
        <v>405</v>
      </c>
      <c r="L17" s="3">
        <v>646.4</v>
      </c>
      <c r="M17" s="72">
        <f t="shared" si="3"/>
        <v>1.5960493827160493</v>
      </c>
      <c r="N17" s="9">
        <v>600</v>
      </c>
      <c r="O17" s="4">
        <v>664.1</v>
      </c>
      <c r="P17" s="79">
        <f t="shared" si="11"/>
        <v>1.1068333333333333</v>
      </c>
      <c r="Q17" s="90">
        <v>838</v>
      </c>
      <c r="R17" s="12">
        <v>846.2</v>
      </c>
      <c r="S17" s="72">
        <f t="shared" si="7"/>
        <v>1.0097852028639618</v>
      </c>
      <c r="T17" s="78">
        <v>980</v>
      </c>
      <c r="U17" s="12">
        <v>1210.1</v>
      </c>
      <c r="V17" s="79">
        <f t="shared" si="8"/>
        <v>1.234795918367347</v>
      </c>
      <c r="W17" s="90">
        <v>1110</v>
      </c>
      <c r="X17" s="3">
        <v>1165.6</v>
      </c>
      <c r="Y17" s="72">
        <f t="shared" si="9"/>
        <v>1.05009009009009</v>
      </c>
      <c r="Z17" s="78">
        <v>400</v>
      </c>
      <c r="AA17" s="12">
        <v>423.9</v>
      </c>
      <c r="AB17" s="79">
        <f t="shared" si="4"/>
        <v>1.05975</v>
      </c>
    </row>
    <row r="18" spans="1:28" ht="17.25" customHeight="1">
      <c r="A18" s="20" t="s">
        <v>8</v>
      </c>
      <c r="B18" s="9">
        <f t="shared" si="5"/>
        <v>1020</v>
      </c>
      <c r="C18" s="3">
        <f t="shared" si="6"/>
        <v>1204.3</v>
      </c>
      <c r="D18" s="79">
        <f t="shared" si="0"/>
        <v>1.180686274509804</v>
      </c>
      <c r="E18" s="10">
        <v>1020</v>
      </c>
      <c r="F18" s="3">
        <v>1198.8</v>
      </c>
      <c r="G18" s="72">
        <f t="shared" si="1"/>
        <v>1.1752941176470588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5.5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5958.1</v>
      </c>
      <c r="C20" s="25">
        <f t="shared" si="12"/>
        <v>6517.8</v>
      </c>
      <c r="D20" s="82">
        <f t="shared" si="0"/>
        <v>1.0939393430791695</v>
      </c>
      <c r="E20" s="24">
        <f>E21+E22+E23+E24+E25+E26+E27+E28</f>
        <v>3315.2</v>
      </c>
      <c r="F20" s="25">
        <f>F21+F22+F23+F24+F25+F26+F27+F28</f>
        <v>3409.1</v>
      </c>
      <c r="G20" s="73">
        <f t="shared" si="1"/>
        <v>1.028324083011583</v>
      </c>
      <c r="H20" s="81">
        <f>H21+H22+H23+H24+H25+H26+H27+H28</f>
        <v>1080.8</v>
      </c>
      <c r="I20" s="25">
        <f>I21+I22+I23+I24+I25+I26+I27+I28</f>
        <v>1227.1</v>
      </c>
      <c r="J20" s="82">
        <f t="shared" si="10"/>
        <v>1.1353626943005182</v>
      </c>
      <c r="K20" s="24">
        <f>K21+K22+K23+K24+K25+K26+K27+K28</f>
        <v>283.6</v>
      </c>
      <c r="L20" s="25">
        <f>L21+L22+L23+L24+L25+L26+L27+L28</f>
        <v>284.4</v>
      </c>
      <c r="M20" s="73">
        <f>L20/K20</f>
        <v>1.0028208744710858</v>
      </c>
      <c r="N20" s="81">
        <f>N21+N22+N23+N24+N25+N26+N27+N28</f>
        <v>270</v>
      </c>
      <c r="O20" s="25">
        <f>O21+O22+O23+O24+O25+O26+O27+O28</f>
        <v>255.5</v>
      </c>
      <c r="P20" s="82">
        <f t="shared" si="11"/>
        <v>0.9462962962962963</v>
      </c>
      <c r="Q20" s="24">
        <f>Q21+Q22+Q23+Q24+Q25+Q26+Q27+Q28</f>
        <v>326</v>
      </c>
      <c r="R20" s="25">
        <f>R21+R22+R23+R24+R25+R26+R27+R28</f>
        <v>337.9</v>
      </c>
      <c r="S20" s="73">
        <f t="shared" si="7"/>
        <v>1.0365030674846625</v>
      </c>
      <c r="T20" s="81">
        <f>T21+T22+T23+T24+T25+T26+T27+T28</f>
        <v>504.2</v>
      </c>
      <c r="U20" s="25">
        <f>U21+U22+U23+U24+U25+U26+U27+U28</f>
        <v>556.1</v>
      </c>
      <c r="V20" s="82">
        <f t="shared" si="8"/>
        <v>1.1029353431178104</v>
      </c>
      <c r="W20" s="24">
        <f>W21+W22+W23+W24+W25+W26+W27+W28</f>
        <v>77.3</v>
      </c>
      <c r="X20" s="25">
        <f>X21+X22+X23+X24+X25+X26+X27+X28</f>
        <v>96.6</v>
      </c>
      <c r="Y20" s="73">
        <f t="shared" si="9"/>
        <v>1.2496765847347995</v>
      </c>
      <c r="Z20" s="81">
        <f>Z21+Z22+Z23+Z24+Z25+Z26+Z27+Z28</f>
        <v>101</v>
      </c>
      <c r="AA20" s="25">
        <f>AA21+AA22+AA23+AA24+AA25+AA26+AA27+AA28</f>
        <v>351.1</v>
      </c>
      <c r="AB20" s="82">
        <f t="shared" si="4"/>
        <v>3.4762376237623767</v>
      </c>
    </row>
    <row r="21" spans="1:28" ht="48.75" customHeight="1">
      <c r="A21" s="20" t="s">
        <v>20</v>
      </c>
      <c r="B21" s="9">
        <f t="shared" si="12"/>
        <v>4197.3</v>
      </c>
      <c r="C21" s="3">
        <f t="shared" si="12"/>
        <v>4381</v>
      </c>
      <c r="D21" s="79">
        <f t="shared" si="0"/>
        <v>1.0437662306720987</v>
      </c>
      <c r="E21" s="10">
        <v>2396</v>
      </c>
      <c r="F21" s="3">
        <v>2419.1</v>
      </c>
      <c r="G21" s="72">
        <f t="shared" si="1"/>
        <v>1.0096410684474124</v>
      </c>
      <c r="H21" s="1">
        <v>1011.2</v>
      </c>
      <c r="I21" s="3">
        <v>1150.8</v>
      </c>
      <c r="J21" s="79">
        <f t="shared" si="10"/>
        <v>1.1380537974683544</v>
      </c>
      <c r="K21" s="10">
        <v>233.6</v>
      </c>
      <c r="L21" s="3">
        <v>230.5</v>
      </c>
      <c r="M21" s="72">
        <f>L21/K21</f>
        <v>0.9867294520547946</v>
      </c>
      <c r="N21" s="95">
        <v>68</v>
      </c>
      <c r="O21" s="4">
        <v>44.2</v>
      </c>
      <c r="P21" s="79">
        <f t="shared" si="11"/>
        <v>0.65</v>
      </c>
      <c r="Q21" s="90">
        <v>10</v>
      </c>
      <c r="R21" s="12">
        <v>18.4</v>
      </c>
      <c r="S21" s="72">
        <f t="shared" si="7"/>
        <v>1.8399999999999999</v>
      </c>
      <c r="T21" s="78">
        <v>452.2</v>
      </c>
      <c r="U21" s="12">
        <v>487.5</v>
      </c>
      <c r="V21" s="79">
        <f t="shared" si="8"/>
        <v>1.0780628040689961</v>
      </c>
      <c r="W21" s="90">
        <v>26.3</v>
      </c>
      <c r="X21" s="12">
        <v>30.5</v>
      </c>
      <c r="Y21" s="72">
        <f t="shared" si="9"/>
        <v>1.1596958174904943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87</v>
      </c>
      <c r="C22" s="3">
        <f t="shared" si="12"/>
        <v>87.1</v>
      </c>
      <c r="D22" s="79">
        <f t="shared" si="0"/>
        <v>1.0011494252873563</v>
      </c>
      <c r="E22" s="10">
        <v>87</v>
      </c>
      <c r="F22" s="3">
        <v>87.1</v>
      </c>
      <c r="G22" s="72">
        <f t="shared" si="1"/>
        <v>1.0011494252873563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1128</v>
      </c>
      <c r="C23" s="3">
        <f t="shared" si="12"/>
        <v>1199.1</v>
      </c>
      <c r="D23" s="79">
        <f t="shared" si="0"/>
        <v>1.063031914893617</v>
      </c>
      <c r="E23" s="10">
        <v>356</v>
      </c>
      <c r="F23" s="3">
        <v>398.2</v>
      </c>
      <c r="G23" s="72">
        <f t="shared" si="1"/>
        <v>1.1185393258426966</v>
      </c>
      <c r="H23" s="9"/>
      <c r="I23" s="4"/>
      <c r="J23" s="79" t="e">
        <f>I23/H23</f>
        <v>#DIV/0!</v>
      </c>
      <c r="K23" s="10">
        <v>50</v>
      </c>
      <c r="L23" s="3">
        <v>53.9</v>
      </c>
      <c r="M23" s="72">
        <f>L23/K23</f>
        <v>1.078</v>
      </c>
      <c r="N23" s="9">
        <v>202</v>
      </c>
      <c r="O23" s="3">
        <v>211.3</v>
      </c>
      <c r="P23" s="79">
        <f>O23/N23</f>
        <v>1.046039603960396</v>
      </c>
      <c r="Q23" s="90">
        <v>316</v>
      </c>
      <c r="R23" s="12">
        <v>319.5</v>
      </c>
      <c r="S23" s="72">
        <f t="shared" si="7"/>
        <v>1.0110759493670887</v>
      </c>
      <c r="T23" s="78">
        <v>52</v>
      </c>
      <c r="U23" s="12">
        <v>68.6</v>
      </c>
      <c r="V23" s="79">
        <f t="shared" si="8"/>
        <v>1.3192307692307692</v>
      </c>
      <c r="W23" s="90">
        <v>51</v>
      </c>
      <c r="X23" s="12">
        <v>66.1</v>
      </c>
      <c r="Y23" s="72">
        <f>X23/W23</f>
        <v>1.2960784313725489</v>
      </c>
      <c r="Z23" s="78">
        <v>101</v>
      </c>
      <c r="AA23" s="12">
        <v>81.5</v>
      </c>
      <c r="AB23" s="79">
        <f t="shared" si="4"/>
        <v>0.806930693069307</v>
      </c>
    </row>
    <row r="24" spans="1:28" ht="30.75" customHeight="1">
      <c r="A24" s="20" t="s">
        <v>22</v>
      </c>
      <c r="B24" s="9">
        <f t="shared" si="12"/>
        <v>317.6</v>
      </c>
      <c r="C24" s="3">
        <f t="shared" si="12"/>
        <v>603.3</v>
      </c>
      <c r="D24" s="79">
        <f t="shared" si="0"/>
        <v>1.8995591939546597</v>
      </c>
      <c r="E24" s="10">
        <v>248</v>
      </c>
      <c r="F24" s="3">
        <v>257.4</v>
      </c>
      <c r="G24" s="72">
        <f t="shared" si="1"/>
        <v>1.0379032258064516</v>
      </c>
      <c r="H24" s="9">
        <v>69.6</v>
      </c>
      <c r="I24" s="3">
        <v>76.3</v>
      </c>
      <c r="J24" s="79">
        <f>I24/H24</f>
        <v>1.096264367816092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>
        <v>269.6</v>
      </c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228.2</v>
      </c>
      <c r="C26" s="3">
        <f>F26+I26+L26+O26+R26+U26+X26+AA26</f>
        <v>232.5</v>
      </c>
      <c r="D26" s="79">
        <f t="shared" si="0"/>
        <v>1.018843120070114</v>
      </c>
      <c r="E26" s="10">
        <v>228.2</v>
      </c>
      <c r="F26" s="3">
        <v>232.5</v>
      </c>
      <c r="G26" s="72">
        <f t="shared" si="1"/>
        <v>1.018843120070114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14.8</v>
      </c>
      <c r="D27" s="79" t="e">
        <f t="shared" si="0"/>
        <v>#DIV/0!</v>
      </c>
      <c r="E27" s="10"/>
      <c r="F27" s="3">
        <v>14.8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66888.8</v>
      </c>
      <c r="C29" s="102">
        <f>C20+C9</f>
        <v>75829.10000000002</v>
      </c>
      <c r="D29" s="103">
        <f>C29/B29</f>
        <v>1.133659147719798</v>
      </c>
      <c r="E29" s="104">
        <f>SUM(E20+E9)</f>
        <v>41480.99999999999</v>
      </c>
      <c r="F29" s="104">
        <f>SUM(F20+F9)</f>
        <v>46477</v>
      </c>
      <c r="G29" s="103">
        <f t="shared" si="1"/>
        <v>1.1204406836865073</v>
      </c>
      <c r="H29" s="104">
        <f>SUM(H20+H9)</f>
        <v>17418.9</v>
      </c>
      <c r="I29" s="104">
        <f>SUM(I20+I9)</f>
        <v>19008</v>
      </c>
      <c r="J29" s="103">
        <f>I29/H29</f>
        <v>1.091228493188433</v>
      </c>
      <c r="K29" s="104">
        <f>SUM(K20+K9)</f>
        <v>1105</v>
      </c>
      <c r="L29" s="104">
        <f>SUM(L20+L9)</f>
        <v>1342.8000000000002</v>
      </c>
      <c r="M29" s="103">
        <f>L29/K29</f>
        <v>1.2152036199095024</v>
      </c>
      <c r="N29" s="104">
        <f>SUM(N20+N9)</f>
        <v>1027.1</v>
      </c>
      <c r="O29" s="104">
        <f>SUM(O20+O9)</f>
        <v>1088.5</v>
      </c>
      <c r="P29" s="103">
        <f>O29/N29</f>
        <v>1.0597799630026288</v>
      </c>
      <c r="Q29" s="104">
        <f>SUM(Q20+Q9)</f>
        <v>1459.8</v>
      </c>
      <c r="R29" s="104">
        <f>SUM(R20+R9)</f>
        <v>1616.3000000000002</v>
      </c>
      <c r="S29" s="103">
        <f>R29/Q29</f>
        <v>1.1072064666392658</v>
      </c>
      <c r="T29" s="104">
        <f>SUM(T20+T9)</f>
        <v>1748</v>
      </c>
      <c r="U29" s="104">
        <f>SUM(U20+U9)</f>
        <v>2197.4</v>
      </c>
      <c r="V29" s="103">
        <f>U29/T29</f>
        <v>1.2570938215102976</v>
      </c>
      <c r="W29" s="104">
        <f>SUM(W20+W9)</f>
        <v>1492.8999999999999</v>
      </c>
      <c r="X29" s="104">
        <f>SUM(X20+X9)</f>
        <v>1879.8999999999996</v>
      </c>
      <c r="Y29" s="103">
        <f>X29/W29</f>
        <v>1.2592270078370955</v>
      </c>
      <c r="Z29" s="104">
        <f>SUM(Z20+Z9)</f>
        <v>1156.1</v>
      </c>
      <c r="AA29" s="104">
        <f>SUM(AA20+AA9)</f>
        <v>2219.2</v>
      </c>
      <c r="AB29" s="105">
        <f>AA29/Z29</f>
        <v>1.919557131736009</v>
      </c>
    </row>
    <row r="34" ht="12.75">
      <c r="C34" t="s">
        <v>45</v>
      </c>
    </row>
    <row r="40" ht="12.75">
      <c r="E40" s="5"/>
    </row>
  </sheetData>
  <sheetProtection/>
  <mergeCells count="15"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  <mergeCell ref="A2:AB2"/>
    <mergeCell ref="A3:AB3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10">
      <selection activeCell="C21" sqref="C21:C27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10" t="s">
        <v>16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35</v>
      </c>
      <c r="B4" s="110"/>
      <c r="C4" s="110"/>
      <c r="D4" s="110"/>
      <c r="E4" s="110"/>
      <c r="F4" s="2"/>
    </row>
    <row r="5" spans="1:5" ht="17.25" customHeight="1">
      <c r="A5" s="110" t="s">
        <v>49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60930.7</v>
      </c>
      <c r="C9" s="46">
        <f>SUM(C10:C19)</f>
        <v>69311.3</v>
      </c>
      <c r="D9" s="46">
        <f>C9-B9</f>
        <v>8380.600000000006</v>
      </c>
      <c r="E9" s="47">
        <f aca="true" t="shared" si="0" ref="E9:E29">C9/B9*100</f>
        <v>113.75431432758856</v>
      </c>
    </row>
    <row r="10" spans="1:5" ht="17.25" customHeight="1">
      <c r="A10" s="48" t="s">
        <v>6</v>
      </c>
      <c r="B10" s="35">
        <v>25557.3</v>
      </c>
      <c r="C10" s="35">
        <v>28301</v>
      </c>
      <c r="D10" s="35">
        <f aca="true" t="shared" si="1" ref="D10:D27">C10-B10</f>
        <v>2743.7000000000007</v>
      </c>
      <c r="E10" s="33">
        <f t="shared" si="0"/>
        <v>110.73548457779188</v>
      </c>
    </row>
    <row r="11" spans="1:5" ht="17.25" customHeight="1">
      <c r="A11" s="36" t="s">
        <v>39</v>
      </c>
      <c r="B11" s="32">
        <v>13461.4</v>
      </c>
      <c r="C11" s="32">
        <v>13627.3</v>
      </c>
      <c r="D11" s="32">
        <f t="shared" si="1"/>
        <v>165.89999999999964</v>
      </c>
      <c r="E11" s="33">
        <f t="shared" si="0"/>
        <v>101.23241267624468</v>
      </c>
    </row>
    <row r="12" spans="1:5" ht="33" customHeight="1">
      <c r="A12" s="49" t="s">
        <v>43</v>
      </c>
      <c r="B12" s="32">
        <v>7516</v>
      </c>
      <c r="C12" s="32">
        <v>9179.6</v>
      </c>
      <c r="D12" s="32">
        <f t="shared" si="1"/>
        <v>1663.6000000000004</v>
      </c>
      <c r="E12" s="33">
        <f t="shared" si="0"/>
        <v>122.13411389036722</v>
      </c>
    </row>
    <row r="13" spans="1:5" ht="38.25" customHeight="1">
      <c r="A13" s="49" t="s">
        <v>7</v>
      </c>
      <c r="B13" s="32">
        <v>710</v>
      </c>
      <c r="C13" s="32">
        <v>744.4</v>
      </c>
      <c r="D13" s="32">
        <f t="shared" si="1"/>
        <v>34.39999999999998</v>
      </c>
      <c r="E13" s="33">
        <f t="shared" si="0"/>
        <v>104.84507042253522</v>
      </c>
    </row>
    <row r="14" spans="1:5" ht="36.75" customHeight="1">
      <c r="A14" s="49" t="s">
        <v>40</v>
      </c>
      <c r="B14" s="32">
        <v>480</v>
      </c>
      <c r="C14" s="32">
        <v>621.6</v>
      </c>
      <c r="D14" s="32">
        <f>C14-B14</f>
        <v>141.60000000000002</v>
      </c>
      <c r="E14" s="33">
        <f t="shared" si="0"/>
        <v>129.50000000000003</v>
      </c>
    </row>
    <row r="15" spans="1:5" ht="23.25" customHeight="1">
      <c r="A15" s="49" t="s">
        <v>11</v>
      </c>
      <c r="B15" s="32">
        <v>3703</v>
      </c>
      <c r="C15" s="32">
        <v>6337.9</v>
      </c>
      <c r="D15" s="32">
        <f>C15-B15</f>
        <v>2634.8999999999996</v>
      </c>
      <c r="E15" s="33">
        <f>C15/B15*100</f>
        <v>171.15581960572507</v>
      </c>
    </row>
    <row r="16" spans="1:5" ht="17.25" customHeight="1">
      <c r="A16" s="36" t="s">
        <v>9</v>
      </c>
      <c r="B16" s="32">
        <v>645</v>
      </c>
      <c r="C16" s="32">
        <v>971.5</v>
      </c>
      <c r="D16" s="32">
        <f t="shared" si="1"/>
        <v>326.5</v>
      </c>
      <c r="E16" s="33">
        <f t="shared" si="0"/>
        <v>150.6201550387597</v>
      </c>
    </row>
    <row r="17" spans="1:5" ht="17.25" customHeight="1">
      <c r="A17" s="36" t="s">
        <v>42</v>
      </c>
      <c r="B17" s="32">
        <v>7838</v>
      </c>
      <c r="C17" s="32">
        <v>8323.7</v>
      </c>
      <c r="D17" s="32">
        <f t="shared" si="1"/>
        <v>485.7000000000007</v>
      </c>
      <c r="E17" s="33">
        <f t="shared" si="0"/>
        <v>106.19673386067876</v>
      </c>
    </row>
    <row r="18" spans="1:5" ht="17.25" customHeight="1">
      <c r="A18" s="49" t="s">
        <v>8</v>
      </c>
      <c r="B18" s="32">
        <v>1020</v>
      </c>
      <c r="C18" s="38">
        <v>1204.3</v>
      </c>
      <c r="D18" s="32">
        <f t="shared" si="1"/>
        <v>184.29999999999995</v>
      </c>
      <c r="E18" s="33">
        <f t="shared" si="0"/>
        <v>118.06862745098039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5958.1</v>
      </c>
      <c r="C20" s="52">
        <f>SUM(C21:C27)</f>
        <v>6517.800000000001</v>
      </c>
      <c r="D20" s="46">
        <f t="shared" si="1"/>
        <v>559.7000000000007</v>
      </c>
      <c r="E20" s="47">
        <f t="shared" si="0"/>
        <v>109.39393430791698</v>
      </c>
    </row>
    <row r="21" spans="1:5" ht="54" customHeight="1">
      <c r="A21" s="53" t="s">
        <v>20</v>
      </c>
      <c r="B21" s="35">
        <v>4197.3</v>
      </c>
      <c r="C21" s="35">
        <v>4381</v>
      </c>
      <c r="D21" s="40">
        <f t="shared" si="1"/>
        <v>183.69999999999982</v>
      </c>
      <c r="E21" s="54">
        <f t="shared" si="0"/>
        <v>104.37662306720988</v>
      </c>
    </row>
    <row r="22" spans="1:5" ht="34.5" customHeight="1">
      <c r="A22" s="49" t="s">
        <v>12</v>
      </c>
      <c r="B22" s="32">
        <v>87</v>
      </c>
      <c r="C22" s="32">
        <v>87.1</v>
      </c>
      <c r="D22" s="32">
        <f t="shared" si="1"/>
        <v>0.09999999999999432</v>
      </c>
      <c r="E22" s="33">
        <f t="shared" si="0"/>
        <v>100.11494252873563</v>
      </c>
    </row>
    <row r="23" spans="1:5" ht="36.75" customHeight="1">
      <c r="A23" s="49" t="s">
        <v>21</v>
      </c>
      <c r="B23" s="32">
        <v>1128</v>
      </c>
      <c r="C23" s="32">
        <v>1199.1</v>
      </c>
      <c r="D23" s="32">
        <f t="shared" si="1"/>
        <v>71.09999999999991</v>
      </c>
      <c r="E23" s="33">
        <f t="shared" si="0"/>
        <v>106.3031914893617</v>
      </c>
    </row>
    <row r="24" spans="1:5" ht="36" customHeight="1">
      <c r="A24" s="49" t="s">
        <v>22</v>
      </c>
      <c r="B24" s="32">
        <v>317.6</v>
      </c>
      <c r="C24" s="38">
        <v>603.3</v>
      </c>
      <c r="D24" s="32">
        <f t="shared" si="1"/>
        <v>285.69999999999993</v>
      </c>
      <c r="E24" s="33">
        <f t="shared" si="0"/>
        <v>189.95591939546597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228.2</v>
      </c>
      <c r="C26" s="32">
        <v>232.5</v>
      </c>
      <c r="D26" s="32">
        <f t="shared" si="1"/>
        <v>4.300000000000011</v>
      </c>
      <c r="E26" s="33">
        <f t="shared" si="0"/>
        <v>101.8843120070114</v>
      </c>
    </row>
    <row r="27" spans="1:5" ht="18" customHeight="1">
      <c r="A27" s="49" t="s">
        <v>25</v>
      </c>
      <c r="B27" s="32"/>
      <c r="C27" s="38">
        <v>14.8</v>
      </c>
      <c r="D27" s="32">
        <f t="shared" si="1"/>
        <v>14.8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107">
        <f>SUM(B20+B9)</f>
        <v>66888.8</v>
      </c>
      <c r="C29" s="108">
        <f>SUM(C20+C9)</f>
        <v>75829.1</v>
      </c>
      <c r="D29" s="108">
        <f>C29-B29</f>
        <v>8940.300000000003</v>
      </c>
      <c r="E29" s="109">
        <f t="shared" si="0"/>
        <v>113.36591477197977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2021-12-01T09:02:07Z</cp:lastPrinted>
  <dcterms:created xsi:type="dcterms:W3CDTF">1996-10-08T23:32:33Z</dcterms:created>
  <dcterms:modified xsi:type="dcterms:W3CDTF">2021-12-01T09:02:17Z</dcterms:modified>
  <cp:category/>
  <cp:version/>
  <cp:contentType/>
  <cp:contentStatus/>
</cp:coreProperties>
</file>