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<sst xmlns="http://schemas.openxmlformats.org/spreadsheetml/2006/main" count="126" uniqueCount="54">
  <si>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</si>
  <si>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</si>
  <si>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</si>
  <si>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</si>
  <si>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</si>
  <si>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</si>
  <si>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</si>
  <si>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</si>
  <si>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</si>
  <si>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</si>
  <si>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</si>
  <si>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</si>
  <si>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</si>
  <si>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</si>
  <si>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</si>
  <si>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</si>
  <si>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</si>
  <si>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</si>
  <si>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</si>
  <si>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</si>
  <si>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</si>
  <si>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</si>
  <si>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</si>
  <si>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</si>
  <si>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</si>
  <si>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</si>
  <si>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</si>
  <si>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</si>
  <si>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</si>
  <si>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</si>
  <si>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</si>
  <si>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</si>
  <si>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</si>
  <si>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</si>
  <si>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</si>
  <si>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</si>
  <si>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</si>
  <si>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</si>
  <si>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</si>
  <si>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</si>
  <si>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</si>
  <si>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</si>
  <si>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</si>
  <si>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</si>
  <si>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</si>
  <si>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за  январь -июнь 2018 года</t>
  </si>
  <si>
    <t xml:space="preserve"> план на январь - июнь  2018 года</t>
  </si>
  <si>
    <t>факт за январь -июнь  2018 года</t>
  </si>
  <si>
    <t>за январь -июнь 2018 года</t>
  </si>
  <si>
    <t xml:space="preserve"> план на январь- июнь 2018 года</t>
  </si>
  <si>
    <t>факт за январь - июнь 2018 года</t>
  </si>
  <si>
    <t>факт за январь июнь  2017 года</t>
  </si>
  <si>
    <t>факт за январь-июнь  2018 года</t>
  </si>
  <si>
    <t>за  январь - июнь   2017 - 2018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</si>
</sst>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88" fontId="1" fillId="0" borderId="13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88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8" fontId="1" fillId="0" borderId="22" xfId="0" applyNumberFormat="1" applyFont="1" applyBorder="1" applyAlignment="1">
      <alignment horizontal="center"/>
    </xf>
    <xf numFmtId="188" fontId="1" fillId="0" borderId="23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88" fontId="1" fillId="0" borderId="1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188" fontId="1" fillId="0" borderId="27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188" fontId="1" fillId="0" borderId="19" xfId="0" applyNumberFormat="1" applyFont="1" applyBorder="1" applyAlignment="1">
      <alignment horizontal="center"/>
    </xf>
    <xf numFmtId="188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wrapText="1"/>
    </xf>
    <xf numFmtId="188" fontId="1" fillId="0" borderId="30" xfId="0" applyNumberFormat="1" applyFont="1" applyBorder="1" applyAlignment="1">
      <alignment horizontal="center"/>
    </xf>
    <xf numFmtId="188" fontId="1" fillId="0" borderId="31" xfId="0" applyNumberFormat="1" applyFont="1" applyBorder="1" applyAlignment="1">
      <alignment horizontal="center"/>
    </xf>
    <xf numFmtId="188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188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188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distributed" wrapText="1"/>
    </xf>
    <xf numFmtId="189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188" fontId="1" fillId="0" borderId="38" xfId="0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9" fontId="1" fillId="0" borderId="1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2" xfId="0" applyFont="1" applyBorder="1" applyAlignment="1">
      <alignment horizontal="left"/>
    </xf>
    <xf numFmtId="0" fontId="3" fillId="0" borderId="42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left" wrapText="1"/>
    </xf>
    <xf numFmtId="0" fontId="3" fillId="0" borderId="43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189" fontId="1" fillId="0" borderId="19" xfId="0" applyNumberFormat="1" applyFont="1" applyBorder="1" applyAlignment="1">
      <alignment horizontal="center" vertical="center"/>
    </xf>
    <xf numFmtId="188" fontId="2" fillId="0" borderId="2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9" fontId="2" fillId="0" borderId="13" xfId="0" applyNumberFormat="1" applyFont="1" applyBorder="1" applyAlignment="1">
      <alignment horizontal="center"/>
    </xf>
    <xf numFmtId="188" fontId="2" fillId="0" borderId="44" xfId="0" applyNumberFormat="1" applyFont="1" applyBorder="1" applyAlignment="1">
      <alignment horizontal="center"/>
    </xf>
    <xf numFmtId="188" fontId="2" fillId="0" borderId="28" xfId="0" applyNumberFormat="1" applyFont="1" applyBorder="1" applyAlignment="1">
      <alignment horizontal="center"/>
    </xf>
    <xf numFmtId="189" fontId="2" fillId="0" borderId="25" xfId="0" applyNumberFormat="1" applyFont="1" applyBorder="1" applyAlignment="1">
      <alignment horizontal="center"/>
    </xf>
    <xf numFmtId="188" fontId="2" fillId="0" borderId="31" xfId="0" applyNumberFormat="1" applyFont="1" applyBorder="1" applyAlignment="1">
      <alignment horizontal="center"/>
    </xf>
    <xf numFmtId="189" fontId="2" fillId="0" borderId="24" xfId="0" applyNumberFormat="1" applyFont="1" applyBorder="1" applyAlignment="1">
      <alignment horizontal="center"/>
    </xf>
    <xf numFmtId="188" fontId="2" fillId="0" borderId="30" xfId="0" applyNumberFormat="1" applyFont="1" applyBorder="1" applyAlignment="1">
      <alignment horizontal="center"/>
    </xf>
    <xf numFmtId="188" fontId="2" fillId="0" borderId="45" xfId="0" applyNumberFormat="1" applyFont="1" applyBorder="1" applyAlignment="1">
      <alignment horizontal="center"/>
    </xf>
    <xf numFmtId="188" fontId="2" fillId="0" borderId="4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80" zoomScaleNormal="80" zoomScalePageLayoutView="0" workbookViewId="0" topLeftCell="A3">
      <selection activeCell="C11" sqref="C11:C19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89" t="s">
        <v>29</v>
      </c>
      <c r="E1" s="89"/>
    </row>
    <row r="2" ht="15.75" customHeight="1"/>
    <row r="3" spans="1:5" ht="17.25" customHeight="1">
      <c r="A3" s="89" t="s">
        <v>5</v>
      </c>
      <c r="B3" s="89"/>
      <c r="C3" s="89"/>
      <c r="D3" s="89"/>
      <c r="E3" s="89"/>
    </row>
    <row r="4" spans="1:6" ht="39.75" customHeight="1">
      <c r="A4" s="89" t="s">
        <v>39</v>
      </c>
      <c r="B4" s="89"/>
      <c r="C4" s="89"/>
      <c r="D4" s="89"/>
      <c r="E4" s="89"/>
      <c r="F4" s="9"/>
    </row>
    <row r="5" spans="1:5" ht="17.25" customHeight="1">
      <c r="A5" s="89" t="s">
        <v>53</v>
      </c>
      <c r="B5" s="89"/>
      <c r="C5" s="89"/>
      <c r="D5" s="89"/>
      <c r="E5" s="8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90" t="s">
        <v>4</v>
      </c>
      <c r="E7" s="90"/>
    </row>
    <row r="8" spans="1:5" ht="85.5" customHeight="1" thickBot="1">
      <c r="A8" s="16" t="s">
        <v>0</v>
      </c>
      <c r="B8" s="17" t="s">
        <v>51</v>
      </c>
      <c r="C8" s="17" t="s">
        <v>52</v>
      </c>
      <c r="D8" s="17" t="s">
        <v>40</v>
      </c>
      <c r="E8" s="18" t="s">
        <v>30</v>
      </c>
    </row>
    <row r="9" spans="1:5" ht="39" customHeight="1">
      <c r="A9" s="14" t="s">
        <v>10</v>
      </c>
      <c r="B9" s="24">
        <f>B10+B21</f>
        <v>29426.2</v>
      </c>
      <c r="C9" s="24">
        <f>C10+C21</f>
        <v>31714.4</v>
      </c>
      <c r="D9" s="24">
        <f>C9-B9</f>
        <v>2288.2000000000007</v>
      </c>
      <c r="E9" s="25">
        <f>C9/B9*100</f>
        <v>107.77606350803026</v>
      </c>
    </row>
    <row r="10" spans="1:5" ht="17.25" customHeight="1">
      <c r="A10" s="7" t="s">
        <v>19</v>
      </c>
      <c r="B10" s="10">
        <f>SUM(B11:B20)</f>
        <v>23825.4</v>
      </c>
      <c r="C10" s="10">
        <f>SUM(C11:C20)</f>
        <v>25533.7</v>
      </c>
      <c r="D10" s="10">
        <f>C10-B10</f>
        <v>1708.2999999999993</v>
      </c>
      <c r="E10" s="15">
        <f aca="true" t="shared" si="0" ref="E10:E32">C10/B10*100</f>
        <v>107.17007899132858</v>
      </c>
    </row>
    <row r="11" spans="1:5" ht="17.25" customHeight="1">
      <c r="A11" s="7" t="s">
        <v>7</v>
      </c>
      <c r="B11" s="37">
        <v>11540.2</v>
      </c>
      <c r="C11" s="37">
        <v>10664.3</v>
      </c>
      <c r="D11" s="10">
        <f aca="true" t="shared" si="1" ref="D11:D32">C11-B11</f>
        <v>-875.9000000000015</v>
      </c>
      <c r="E11" s="15">
        <f t="shared" si="0"/>
        <v>92.41001022512607</v>
      </c>
    </row>
    <row r="12" spans="1:5" ht="17.25" customHeight="1">
      <c r="A12" s="7" t="s">
        <v>42</v>
      </c>
      <c r="B12" s="10">
        <v>5381.4</v>
      </c>
      <c r="C12" s="10">
        <v>5679.2</v>
      </c>
      <c r="D12" s="10">
        <f t="shared" si="1"/>
        <v>297.8000000000002</v>
      </c>
      <c r="E12" s="15">
        <f t="shared" si="0"/>
        <v>105.53387594306314</v>
      </c>
    </row>
    <row r="13" spans="1:5" ht="17.25" customHeight="1">
      <c r="A13" s="35" t="s">
        <v>44</v>
      </c>
      <c r="B13" s="10">
        <v>599</v>
      </c>
      <c r="C13" s="10">
        <v>2168.2</v>
      </c>
      <c r="D13" s="10">
        <f t="shared" si="1"/>
        <v>1569.1999999999998</v>
      </c>
      <c r="E13" s="15">
        <f t="shared" si="0"/>
        <v>361.9699499165275</v>
      </c>
    </row>
    <row r="14" spans="1:5" ht="50.25" customHeight="1">
      <c r="A14" s="8" t="s">
        <v>8</v>
      </c>
      <c r="B14" s="10">
        <v>1659.9</v>
      </c>
      <c r="C14" s="10">
        <v>1508.6</v>
      </c>
      <c r="D14" s="10">
        <f t="shared" si="1"/>
        <v>-151.30000000000018</v>
      </c>
      <c r="E14" s="15">
        <f t="shared" si="0"/>
        <v>90.88499307187179</v>
      </c>
    </row>
    <row r="15" spans="1:5" ht="24" customHeight="1">
      <c r="A15" s="8" t="s">
        <v>13</v>
      </c>
      <c r="B15" s="10">
        <v>1310</v>
      </c>
      <c r="C15" s="10">
        <v>2124.3</v>
      </c>
      <c r="D15" s="10">
        <f t="shared" si="1"/>
        <v>814.3000000000002</v>
      </c>
      <c r="E15" s="15">
        <f t="shared" si="0"/>
        <v>162.16030534351148</v>
      </c>
    </row>
    <row r="16" spans="1:5" ht="50.25" customHeight="1">
      <c r="A16" s="8" t="s">
        <v>43</v>
      </c>
      <c r="B16" s="10">
        <v>333.3</v>
      </c>
      <c r="C16" s="10">
        <v>311.4</v>
      </c>
      <c r="D16" s="10">
        <f t="shared" si="1"/>
        <v>-21.900000000000034</v>
      </c>
      <c r="E16" s="15">
        <f t="shared" si="0"/>
        <v>93.42934293429343</v>
      </c>
    </row>
    <row r="17" spans="1:5" ht="17.25" customHeight="1">
      <c r="A17" s="7" t="s">
        <v>11</v>
      </c>
      <c r="B17" s="10">
        <v>56.7</v>
      </c>
      <c r="C17" s="10">
        <v>42.4</v>
      </c>
      <c r="D17" s="10">
        <f t="shared" si="1"/>
        <v>-14.300000000000004</v>
      </c>
      <c r="E17" s="15">
        <f t="shared" si="0"/>
        <v>74.77954144620811</v>
      </c>
    </row>
    <row r="18" spans="1:5" ht="17.25" customHeight="1">
      <c r="A18" s="7" t="s">
        <v>28</v>
      </c>
      <c r="B18" s="10">
        <v>2559.6</v>
      </c>
      <c r="C18" s="10">
        <v>2503.5</v>
      </c>
      <c r="D18" s="10">
        <f t="shared" si="1"/>
        <v>-56.09999999999991</v>
      </c>
      <c r="E18" s="15">
        <f t="shared" si="0"/>
        <v>97.80825128926395</v>
      </c>
    </row>
    <row r="19" spans="1:5" ht="17.25" customHeight="1">
      <c r="A19" s="8" t="s">
        <v>9</v>
      </c>
      <c r="B19" s="12">
        <v>379.4</v>
      </c>
      <c r="C19" s="12">
        <v>531.8</v>
      </c>
      <c r="D19" s="10">
        <f t="shared" si="1"/>
        <v>152.39999999999998</v>
      </c>
      <c r="E19" s="15">
        <f t="shared" si="0"/>
        <v>140.16868740115973</v>
      </c>
    </row>
    <row r="20" spans="1:5" ht="17.25" customHeight="1" thickBot="1">
      <c r="A20" s="19" t="s">
        <v>15</v>
      </c>
      <c r="B20" s="11">
        <v>5.9</v>
      </c>
      <c r="C20" s="11"/>
      <c r="D20" s="10">
        <f t="shared" si="1"/>
        <v>-5.9</v>
      </c>
      <c r="E20" s="15">
        <f t="shared" si="0"/>
        <v>0</v>
      </c>
    </row>
    <row r="21" spans="1:5" ht="17.25" customHeight="1" thickBot="1">
      <c r="A21" s="19" t="s">
        <v>20</v>
      </c>
      <c r="B21" s="10">
        <f>SUM(B22:B28)</f>
        <v>5600.799999999999</v>
      </c>
      <c r="C21" s="10">
        <f>SUM(C22:C28)</f>
        <v>6180.700000000001</v>
      </c>
      <c r="D21" s="10">
        <f t="shared" si="1"/>
        <v>579.9000000000015</v>
      </c>
      <c r="E21" s="15">
        <f t="shared" si="0"/>
        <v>110.35387801742611</v>
      </c>
    </row>
    <row r="22" spans="1:5" ht="56.25" customHeight="1">
      <c r="A22" s="8" t="s">
        <v>22</v>
      </c>
      <c r="B22" s="24">
        <v>1780.2</v>
      </c>
      <c r="C22" s="24">
        <v>1564.9</v>
      </c>
      <c r="D22" s="10">
        <f t="shared" si="1"/>
        <v>-215.29999999999995</v>
      </c>
      <c r="E22" s="15">
        <f t="shared" si="0"/>
        <v>87.90585327491294</v>
      </c>
    </row>
    <row r="23" spans="1:5" ht="31.5" customHeight="1">
      <c r="A23" s="8" t="s">
        <v>14</v>
      </c>
      <c r="B23" s="10">
        <v>140.4</v>
      </c>
      <c r="C23" s="10">
        <v>144.7</v>
      </c>
      <c r="D23" s="10">
        <f t="shared" si="1"/>
        <v>4.299999999999983</v>
      </c>
      <c r="E23" s="15">
        <f t="shared" si="0"/>
        <v>103.06267806267806</v>
      </c>
    </row>
    <row r="24" spans="1:5" ht="36.75" customHeight="1">
      <c r="A24" s="8" t="s">
        <v>23</v>
      </c>
      <c r="B24" s="10">
        <v>1399.1</v>
      </c>
      <c r="C24" s="10">
        <v>699.9</v>
      </c>
      <c r="D24" s="10">
        <f t="shared" si="1"/>
        <v>-699.1999999999999</v>
      </c>
      <c r="E24" s="15">
        <f t="shared" si="0"/>
        <v>50.02501608176685</v>
      </c>
    </row>
    <row r="25" spans="1:5" ht="36" customHeight="1">
      <c r="A25" s="8" t="s">
        <v>24</v>
      </c>
      <c r="B25" s="12">
        <v>2149.1</v>
      </c>
      <c r="C25" s="12">
        <v>2948.5</v>
      </c>
      <c r="D25" s="10">
        <f t="shared" si="1"/>
        <v>799.4000000000001</v>
      </c>
      <c r="E25" s="15">
        <f t="shared" si="0"/>
        <v>137.1969661718859</v>
      </c>
    </row>
    <row r="26" spans="1:5" ht="27.75" customHeight="1">
      <c r="A26" s="8" t="s">
        <v>25</v>
      </c>
      <c r="B26" s="12"/>
      <c r="C26" s="12"/>
      <c r="D26" s="10"/>
      <c r="E26" s="15"/>
    </row>
    <row r="27" spans="1:5" ht="36" customHeight="1">
      <c r="A27" s="8" t="s">
        <v>26</v>
      </c>
      <c r="B27" s="10">
        <v>132</v>
      </c>
      <c r="C27" s="10">
        <v>343.6</v>
      </c>
      <c r="D27" s="10">
        <f t="shared" si="1"/>
        <v>211.60000000000002</v>
      </c>
      <c r="E27" s="15">
        <f t="shared" si="0"/>
        <v>260.3030303030303</v>
      </c>
    </row>
    <row r="28" spans="1:5" ht="18" customHeight="1">
      <c r="A28" s="8" t="s">
        <v>27</v>
      </c>
      <c r="B28" s="10"/>
      <c r="C28" s="12">
        <v>479.1</v>
      </c>
      <c r="D28" s="10">
        <f t="shared" si="1"/>
        <v>479.1</v>
      </c>
      <c r="E28" s="15" t="e">
        <f t="shared" si="0"/>
        <v>#DIV/0!</v>
      </c>
    </row>
    <row r="29" spans="1:5" ht="15.75" customHeight="1">
      <c r="A29" s="7"/>
      <c r="B29" s="12"/>
      <c r="C29" s="55"/>
      <c r="D29" s="10"/>
      <c r="E29" s="15"/>
    </row>
    <row r="30" spans="1:5" ht="75" customHeight="1" hidden="1">
      <c r="A30" s="3" t="s">
        <v>6</v>
      </c>
      <c r="B30" s="10"/>
      <c r="C30" s="10"/>
      <c r="D30" s="10"/>
      <c r="E30" s="15"/>
    </row>
    <row r="31" spans="1:5" ht="15.75" customHeight="1">
      <c r="A31" s="5"/>
      <c r="B31" s="12"/>
      <c r="C31" s="12"/>
      <c r="D31" s="10"/>
      <c r="E31" s="4"/>
    </row>
    <row r="32" spans="1:5" ht="24" customHeight="1" thickBot="1">
      <c r="A32" s="6" t="s">
        <v>3</v>
      </c>
      <c r="B32" s="11">
        <f>B9+B30</f>
        <v>29426.2</v>
      </c>
      <c r="C32" s="11">
        <f>C9+C30</f>
        <v>31714.4</v>
      </c>
      <c r="D32" s="11">
        <f t="shared" si="1"/>
        <v>2288.2000000000007</v>
      </c>
      <c r="E32" s="29">
        <f t="shared" si="0"/>
        <v>107.77606350803026</v>
      </c>
    </row>
    <row r="43" ht="12.75">
      <c r="E43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1" sqref="C11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89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6.5" customHeight="1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17.25" customHeight="1">
      <c r="A3" s="89" t="s">
        <v>45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3" ht="17.25" customHeight="1">
      <c r="A4" s="20"/>
      <c r="B4" s="20"/>
      <c r="C4" s="20"/>
    </row>
    <row r="5" spans="1:28" ht="17.25" customHeight="1" thickBot="1">
      <c r="A5" s="20"/>
      <c r="B5" s="20"/>
      <c r="C5" s="20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90" t="s">
        <v>4</v>
      </c>
      <c r="AB5" s="90"/>
    </row>
    <row r="6" spans="1:28" ht="15.75" customHeight="1" thickBot="1">
      <c r="A6" s="97" t="s">
        <v>0</v>
      </c>
      <c r="B6" s="100" t="s">
        <v>16</v>
      </c>
      <c r="C6" s="101"/>
      <c r="D6" s="102"/>
      <c r="E6" s="106" t="s">
        <v>2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7"/>
    </row>
    <row r="7" spans="1:28" ht="37.5" customHeight="1" thickBot="1">
      <c r="A7" s="98"/>
      <c r="B7" s="103"/>
      <c r="C7" s="104"/>
      <c r="D7" s="105"/>
      <c r="E7" s="95" t="s">
        <v>17</v>
      </c>
      <c r="F7" s="95"/>
      <c r="G7" s="96"/>
      <c r="H7" s="94" t="s">
        <v>31</v>
      </c>
      <c r="I7" s="95"/>
      <c r="J7" s="96"/>
      <c r="K7" s="91" t="s">
        <v>32</v>
      </c>
      <c r="L7" s="92"/>
      <c r="M7" s="93"/>
      <c r="N7" s="94" t="s">
        <v>33</v>
      </c>
      <c r="O7" s="95"/>
      <c r="P7" s="96"/>
      <c r="Q7" s="94" t="s">
        <v>34</v>
      </c>
      <c r="R7" s="95"/>
      <c r="S7" s="96"/>
      <c r="T7" s="94" t="s">
        <v>35</v>
      </c>
      <c r="U7" s="95"/>
      <c r="V7" s="96"/>
      <c r="W7" s="94" t="s">
        <v>36</v>
      </c>
      <c r="X7" s="95"/>
      <c r="Y7" s="96"/>
      <c r="Z7" s="91" t="s">
        <v>37</v>
      </c>
      <c r="AA7" s="92"/>
      <c r="AB7" s="93"/>
    </row>
    <row r="8" spans="1:28" ht="72" customHeight="1" thickBot="1">
      <c r="A8" s="99"/>
      <c r="B8" s="58" t="s">
        <v>46</v>
      </c>
      <c r="C8" s="58" t="s">
        <v>47</v>
      </c>
      <c r="D8" s="58" t="s">
        <v>1</v>
      </c>
      <c r="E8" s="58" t="s">
        <v>46</v>
      </c>
      <c r="F8" s="58" t="s">
        <v>47</v>
      </c>
      <c r="G8" s="32" t="s">
        <v>1</v>
      </c>
      <c r="H8" s="58" t="s">
        <v>46</v>
      </c>
      <c r="I8" s="58" t="s">
        <v>47</v>
      </c>
      <c r="J8" s="26" t="s">
        <v>1</v>
      </c>
      <c r="K8" s="58" t="s">
        <v>46</v>
      </c>
      <c r="L8" s="58" t="s">
        <v>47</v>
      </c>
      <c r="M8" s="26" t="s">
        <v>1</v>
      </c>
      <c r="N8" s="58" t="s">
        <v>46</v>
      </c>
      <c r="O8" s="58" t="s">
        <v>47</v>
      </c>
      <c r="P8" s="26" t="s">
        <v>1</v>
      </c>
      <c r="Q8" s="58" t="s">
        <v>46</v>
      </c>
      <c r="R8" s="58" t="s">
        <v>47</v>
      </c>
      <c r="S8" s="27" t="s">
        <v>1</v>
      </c>
      <c r="T8" s="58" t="s">
        <v>46</v>
      </c>
      <c r="U8" s="58" t="s">
        <v>47</v>
      </c>
      <c r="V8" s="30" t="s">
        <v>1</v>
      </c>
      <c r="W8" s="58" t="s">
        <v>46</v>
      </c>
      <c r="X8" s="58" t="s">
        <v>47</v>
      </c>
      <c r="Y8" s="30" t="s">
        <v>1</v>
      </c>
      <c r="Z8" s="58" t="s">
        <v>46</v>
      </c>
      <c r="AA8" s="58" t="s">
        <v>47</v>
      </c>
      <c r="AB8" s="27" t="s">
        <v>1</v>
      </c>
    </row>
    <row r="9" spans="1:28" ht="39" customHeight="1">
      <c r="A9" s="69" t="s">
        <v>10</v>
      </c>
      <c r="B9" s="81">
        <f>E9+H9+K9+N9+Q9+T9+W9+Z9</f>
        <v>30398.59999999999</v>
      </c>
      <c r="C9" s="82">
        <f>F9+I9+L9+O9+R9+U9+X9+AA9</f>
        <v>31714.4</v>
      </c>
      <c r="D9" s="83">
        <f aca="true" t="shared" si="0" ref="D9:D27">C9/B9</f>
        <v>1.043284888119848</v>
      </c>
      <c r="E9" s="82">
        <f>E10+E21</f>
        <v>19883.799999999996</v>
      </c>
      <c r="F9" s="84">
        <f>F10+F21</f>
        <v>20528.100000000002</v>
      </c>
      <c r="G9" s="85">
        <f>F9/E9</f>
        <v>1.032403262957785</v>
      </c>
      <c r="H9" s="86">
        <f>H10+H21</f>
        <v>6855.4</v>
      </c>
      <c r="I9" s="84">
        <f>I10+I21</f>
        <v>6956</v>
      </c>
      <c r="J9" s="85">
        <f aca="true" t="shared" si="1" ref="J9:J15">I9/H9</f>
        <v>1.014674563118126</v>
      </c>
      <c r="K9" s="86">
        <f>K10+K21</f>
        <v>298.3</v>
      </c>
      <c r="L9" s="84">
        <f>L10+L21</f>
        <v>314.2</v>
      </c>
      <c r="M9" s="85">
        <f aca="true" t="shared" si="2" ref="M9:M19">L9/K9</f>
        <v>1.0533020449212203</v>
      </c>
      <c r="N9" s="86">
        <f>N10+N21</f>
        <v>382.6</v>
      </c>
      <c r="O9" s="84">
        <f>O10+O21</f>
        <v>391.6</v>
      </c>
      <c r="P9" s="85">
        <f>O9/N9</f>
        <v>1.0235232618923158</v>
      </c>
      <c r="Q9" s="86">
        <f>Q10+Q21</f>
        <v>774.1</v>
      </c>
      <c r="R9" s="84">
        <f>R10+R21</f>
        <v>778</v>
      </c>
      <c r="S9" s="85">
        <f>R9/Q9</f>
        <v>1.0050381087714766</v>
      </c>
      <c r="T9" s="86">
        <f>T10+T21</f>
        <v>511.6</v>
      </c>
      <c r="U9" s="87">
        <f>U10+U21</f>
        <v>514</v>
      </c>
      <c r="V9" s="85">
        <f>U9/T9</f>
        <v>1.0046911649726349</v>
      </c>
      <c r="W9" s="88">
        <f>W10+W21</f>
        <v>935.6</v>
      </c>
      <c r="X9" s="88">
        <f>X10+X21</f>
        <v>1465.5</v>
      </c>
      <c r="Y9" s="85">
        <f>X9/W9</f>
        <v>1.5663745190252245</v>
      </c>
      <c r="Z9" s="88">
        <f>Z10+Z21</f>
        <v>757.1999999999999</v>
      </c>
      <c r="AA9" s="84">
        <f>AA10+AA21</f>
        <v>767</v>
      </c>
      <c r="AB9" s="85">
        <f aca="true" t="shared" si="3" ref="AB9:AB25">AA9/Z9</f>
        <v>1.0129424194400423</v>
      </c>
    </row>
    <row r="10" spans="1:28" ht="22.5" customHeight="1">
      <c r="A10" s="70" t="s">
        <v>19</v>
      </c>
      <c r="B10" s="78">
        <f>E10+H10+K10+N10+Q10+T10+W10+Z10</f>
        <v>25097.299999999996</v>
      </c>
      <c r="C10" s="79">
        <f>F10+I10+L10+O10+R10+U10+X10+AA10</f>
        <v>25533.7</v>
      </c>
      <c r="D10" s="80">
        <f t="shared" si="0"/>
        <v>1.0173883246404993</v>
      </c>
      <c r="E10" s="79">
        <f>SUM(E11:E20)</f>
        <v>16337.399999999998</v>
      </c>
      <c r="F10" s="79">
        <f>SUM(F11:F20)</f>
        <v>16752.500000000004</v>
      </c>
      <c r="G10" s="80">
        <f aca="true" t="shared" si="4" ref="G10:G30">F10/E10</f>
        <v>1.0254079596508627</v>
      </c>
      <c r="H10" s="79">
        <f>SUM(H11:H20)</f>
        <v>6116.7</v>
      </c>
      <c r="I10" s="79">
        <f>SUM(I11:I20)</f>
        <v>6029.8</v>
      </c>
      <c r="J10" s="80">
        <f t="shared" si="1"/>
        <v>0.9857929929537169</v>
      </c>
      <c r="K10" s="79">
        <f>SUM(K11:K20)</f>
        <v>204.3</v>
      </c>
      <c r="L10" s="79">
        <f>SUM(L11:L20)</f>
        <v>220.39999999999998</v>
      </c>
      <c r="M10" s="80">
        <f t="shared" si="2"/>
        <v>1.0788056779246205</v>
      </c>
      <c r="N10" s="79">
        <f>SUM(N11:N20)</f>
        <v>221.6</v>
      </c>
      <c r="O10" s="79">
        <f>SUM(O11:O20)</f>
        <v>249.6</v>
      </c>
      <c r="P10" s="80">
        <f>O10/N10</f>
        <v>1.1263537906137184</v>
      </c>
      <c r="Q10" s="79">
        <f>SUM(Q11:Q20)</f>
        <v>578.1</v>
      </c>
      <c r="R10" s="79">
        <f>SUM(R11:R20)</f>
        <v>595.6</v>
      </c>
      <c r="S10" s="80">
        <f>R10/Q10</f>
        <v>1.0302715793115378</v>
      </c>
      <c r="T10" s="79">
        <f>SUM(T11:T20)</f>
        <v>480</v>
      </c>
      <c r="U10" s="79">
        <f>SUM(U11:U20)</f>
        <v>480.8</v>
      </c>
      <c r="V10" s="80">
        <f>U10/T10</f>
        <v>1.0016666666666667</v>
      </c>
      <c r="W10" s="79">
        <f>SUM(W11:W20)</f>
        <v>456.8</v>
      </c>
      <c r="X10" s="79">
        <f>SUM(X11:X20)</f>
        <v>440.70000000000005</v>
      </c>
      <c r="Y10" s="80">
        <f>X10/W10</f>
        <v>0.9647548161120841</v>
      </c>
      <c r="Z10" s="79">
        <f>SUM(Z11:Z20)</f>
        <v>702.4</v>
      </c>
      <c r="AA10" s="79">
        <f>SUM(AA11:AA20)</f>
        <v>764.3</v>
      </c>
      <c r="AB10" s="80">
        <f t="shared" si="3"/>
        <v>1.088126423690205</v>
      </c>
    </row>
    <row r="11" spans="1:28" ht="17.25" customHeight="1">
      <c r="A11" s="71" t="s">
        <v>7</v>
      </c>
      <c r="B11" s="28">
        <f aca="true" t="shared" si="5" ref="B11:B20">E11+H11+K11+N11+Q11+T11+W11+Z11</f>
        <v>10569.3</v>
      </c>
      <c r="C11" s="10">
        <f aca="true" t="shared" si="6" ref="C11:C20">F11+I11+L11+O11+R11+U11+X11+AA11</f>
        <v>10664.3</v>
      </c>
      <c r="D11" s="59">
        <f t="shared" si="0"/>
        <v>1.0089882962920913</v>
      </c>
      <c r="E11" s="10">
        <v>6169.8</v>
      </c>
      <c r="F11" s="10">
        <v>6206.6</v>
      </c>
      <c r="G11" s="59">
        <f t="shared" si="4"/>
        <v>1.0059645369379884</v>
      </c>
      <c r="H11" s="10">
        <v>3625</v>
      </c>
      <c r="I11" s="10">
        <v>3694.4</v>
      </c>
      <c r="J11" s="59">
        <f t="shared" si="1"/>
        <v>1.019144827586207</v>
      </c>
      <c r="K11" s="10">
        <v>161</v>
      </c>
      <c r="L11" s="10">
        <v>157.9</v>
      </c>
      <c r="M11" s="59">
        <f t="shared" si="2"/>
        <v>0.9807453416149069</v>
      </c>
      <c r="N11" s="10">
        <v>43.1</v>
      </c>
      <c r="O11" s="10">
        <v>52.3</v>
      </c>
      <c r="P11" s="59">
        <f>O11/N11</f>
        <v>1.2134570765661252</v>
      </c>
      <c r="Q11" s="34">
        <v>100.6</v>
      </c>
      <c r="R11" s="34">
        <v>101.6</v>
      </c>
      <c r="S11" s="59">
        <f>R11/Q11</f>
        <v>1.0099403578528827</v>
      </c>
      <c r="T11" s="34">
        <v>120.5</v>
      </c>
      <c r="U11" s="34">
        <v>116</v>
      </c>
      <c r="V11" s="59">
        <f>U11/T11</f>
        <v>0.9626556016597511</v>
      </c>
      <c r="W11" s="34">
        <v>102</v>
      </c>
      <c r="X11" s="34">
        <v>109.7</v>
      </c>
      <c r="Y11" s="59">
        <f>X11/W11</f>
        <v>1.0754901960784313</v>
      </c>
      <c r="Z11" s="34">
        <v>247.3</v>
      </c>
      <c r="AA11" s="34">
        <v>225.8</v>
      </c>
      <c r="AB11" s="59">
        <f t="shared" si="3"/>
        <v>0.9130610594419734</v>
      </c>
    </row>
    <row r="12" spans="1:28" ht="17.25" customHeight="1">
      <c r="A12" s="71" t="s">
        <v>42</v>
      </c>
      <c r="B12" s="28">
        <f>E12+H12+K12+N12+Q12+T12+W12+Z12</f>
        <v>6097.3</v>
      </c>
      <c r="C12" s="10">
        <f>F12+I12+L12+O12+R12+U12+X12+AA12</f>
        <v>5679.200000000001</v>
      </c>
      <c r="D12" s="59">
        <f t="shared" si="0"/>
        <v>0.9314286651468684</v>
      </c>
      <c r="E12" s="10">
        <v>4902</v>
      </c>
      <c r="F12" s="10">
        <v>4555.3</v>
      </c>
      <c r="G12" s="59">
        <f t="shared" si="4"/>
        <v>0.9292737658098735</v>
      </c>
      <c r="H12" s="12">
        <v>1195.3</v>
      </c>
      <c r="I12" s="10">
        <v>1123.9</v>
      </c>
      <c r="J12" s="59">
        <f t="shared" si="1"/>
        <v>0.9402660419978249</v>
      </c>
      <c r="K12" s="10"/>
      <c r="L12" s="10"/>
      <c r="M12" s="59" t="e">
        <f t="shared" si="2"/>
        <v>#DIV/0!</v>
      </c>
      <c r="N12" s="10"/>
      <c r="O12" s="10"/>
      <c r="P12" s="59" t="e">
        <f>O12/N12</f>
        <v>#DIV/0!</v>
      </c>
      <c r="Q12" s="33"/>
      <c r="R12" s="34"/>
      <c r="S12" s="59" t="e">
        <f>R12/Q12</f>
        <v>#DIV/0!</v>
      </c>
      <c r="T12" s="34"/>
      <c r="U12" s="34"/>
      <c r="V12" s="59" t="e">
        <f>U12/T12</f>
        <v>#DIV/0!</v>
      </c>
      <c r="W12" s="34"/>
      <c r="X12" s="34"/>
      <c r="Y12" s="59" t="e">
        <f>X12/W12</f>
        <v>#DIV/0!</v>
      </c>
      <c r="Z12" s="34"/>
      <c r="AA12" s="34"/>
      <c r="AB12" s="59" t="e">
        <f t="shared" si="3"/>
        <v>#DIV/0!</v>
      </c>
    </row>
    <row r="13" spans="1:28" ht="17.25" customHeight="1">
      <c r="A13" s="71" t="s">
        <v>44</v>
      </c>
      <c r="B13" s="28">
        <f>E13+H13+K13+N13+Q13+T13+W13+Z13</f>
        <v>2121.8</v>
      </c>
      <c r="C13" s="10">
        <f>F13+I13+L13+O13+R13+U13+X13+AA13</f>
        <v>2168.2</v>
      </c>
      <c r="D13" s="59">
        <f t="shared" si="0"/>
        <v>1.021868225091903</v>
      </c>
      <c r="E13" s="10">
        <v>2121.8</v>
      </c>
      <c r="F13" s="10">
        <v>2168.2</v>
      </c>
      <c r="G13" s="59">
        <f t="shared" si="4"/>
        <v>1.021868225091903</v>
      </c>
      <c r="H13" s="12"/>
      <c r="I13" s="10"/>
      <c r="J13" s="59"/>
      <c r="K13" s="10"/>
      <c r="L13" s="10"/>
      <c r="M13" s="59"/>
      <c r="N13" s="10"/>
      <c r="O13" s="10"/>
      <c r="P13" s="59"/>
      <c r="Q13" s="33"/>
      <c r="R13" s="34"/>
      <c r="S13" s="59"/>
      <c r="T13" s="34"/>
      <c r="U13" s="34"/>
      <c r="V13" s="59"/>
      <c r="W13" s="34"/>
      <c r="X13" s="34"/>
      <c r="Y13" s="59"/>
      <c r="Z13" s="34"/>
      <c r="AA13" s="34"/>
      <c r="AB13" s="59"/>
    </row>
    <row r="14" spans="1:28" ht="33" customHeight="1">
      <c r="A14" s="72" t="s">
        <v>8</v>
      </c>
      <c r="B14" s="28">
        <f t="shared" si="5"/>
        <v>1506.8</v>
      </c>
      <c r="C14" s="10">
        <f t="shared" si="6"/>
        <v>1508.6</v>
      </c>
      <c r="D14" s="59">
        <f t="shared" si="0"/>
        <v>1.0011945845500398</v>
      </c>
      <c r="E14" s="10">
        <v>1506.8</v>
      </c>
      <c r="F14" s="10">
        <v>1508.6</v>
      </c>
      <c r="G14" s="59">
        <f t="shared" si="4"/>
        <v>1.0011945845500398</v>
      </c>
      <c r="H14" s="12"/>
      <c r="I14" s="10"/>
      <c r="J14" s="59"/>
      <c r="K14" s="12"/>
      <c r="L14" s="10"/>
      <c r="M14" s="59"/>
      <c r="N14" s="12"/>
      <c r="O14" s="10"/>
      <c r="P14" s="59"/>
      <c r="Q14" s="33"/>
      <c r="R14" s="10"/>
      <c r="S14" s="59"/>
      <c r="T14" s="34"/>
      <c r="U14" s="10"/>
      <c r="V14" s="59"/>
      <c r="W14" s="34"/>
      <c r="X14" s="10"/>
      <c r="Y14" s="59"/>
      <c r="Z14" s="34"/>
      <c r="AA14" s="10"/>
      <c r="AB14" s="59"/>
    </row>
    <row r="15" spans="1:28" ht="20.25" customHeight="1">
      <c r="A15" s="72" t="s">
        <v>13</v>
      </c>
      <c r="B15" s="28">
        <f t="shared" si="5"/>
        <v>1429</v>
      </c>
      <c r="C15" s="10">
        <f t="shared" si="6"/>
        <v>2124.3</v>
      </c>
      <c r="D15" s="59">
        <f t="shared" si="0"/>
        <v>1.4865640307907628</v>
      </c>
      <c r="E15" s="10">
        <v>805.3</v>
      </c>
      <c r="F15" s="10">
        <v>1470.6</v>
      </c>
      <c r="G15" s="59">
        <f t="shared" si="4"/>
        <v>1.8261517446914193</v>
      </c>
      <c r="H15" s="12">
        <v>50</v>
      </c>
      <c r="I15" s="12">
        <v>40.9</v>
      </c>
      <c r="J15" s="59">
        <f t="shared" si="1"/>
        <v>0.818</v>
      </c>
      <c r="K15" s="12"/>
      <c r="L15" s="10"/>
      <c r="M15" s="59"/>
      <c r="N15" s="10"/>
      <c r="O15" s="12"/>
      <c r="P15" s="59" t="e">
        <f>O15/N15</f>
        <v>#DIV/0!</v>
      </c>
      <c r="Q15" s="34">
        <v>6.9</v>
      </c>
      <c r="R15" s="33">
        <v>14.3</v>
      </c>
      <c r="S15" s="59">
        <f aca="true" t="shared" si="7" ref="S15:S25">R15/Q15</f>
        <v>2.072463768115942</v>
      </c>
      <c r="T15" s="34">
        <v>19.5</v>
      </c>
      <c r="U15" s="34">
        <v>5.5</v>
      </c>
      <c r="V15" s="59">
        <f aca="true" t="shared" si="8" ref="V15:V25">U15/T15</f>
        <v>0.28205128205128205</v>
      </c>
      <c r="W15" s="34">
        <v>102.3</v>
      </c>
      <c r="X15" s="33">
        <v>73.8</v>
      </c>
      <c r="Y15" s="59">
        <f aca="true" t="shared" si="9" ref="Y15:Y22">X15/W15</f>
        <v>0.7214076246334311</v>
      </c>
      <c r="Z15" s="34">
        <v>445</v>
      </c>
      <c r="AA15" s="34">
        <v>519.2</v>
      </c>
      <c r="AB15" s="59">
        <f t="shared" si="3"/>
        <v>1.166741573033708</v>
      </c>
    </row>
    <row r="16" spans="1:28" ht="48" customHeight="1">
      <c r="A16" s="72" t="s">
        <v>41</v>
      </c>
      <c r="B16" s="28">
        <f>E16+H16+K16+N16+Q16+T16+W16+Z16</f>
        <v>311.2</v>
      </c>
      <c r="C16" s="10">
        <f>F16+I16+L16+O16+R16+U16+X16+AA16</f>
        <v>311.4</v>
      </c>
      <c r="D16" s="59">
        <f>C16/B16</f>
        <v>1.0006426735218508</v>
      </c>
      <c r="E16" s="10">
        <v>311.2</v>
      </c>
      <c r="F16" s="10">
        <v>311.4</v>
      </c>
      <c r="G16" s="59">
        <f t="shared" si="4"/>
        <v>1.0006426735218508</v>
      </c>
      <c r="H16" s="12"/>
      <c r="I16" s="12"/>
      <c r="J16" s="59"/>
      <c r="K16" s="12"/>
      <c r="L16" s="10"/>
      <c r="M16" s="59"/>
      <c r="N16" s="10"/>
      <c r="O16" s="12"/>
      <c r="P16" s="12"/>
      <c r="Q16" s="34"/>
      <c r="R16" s="33"/>
      <c r="S16" s="59"/>
      <c r="T16" s="34"/>
      <c r="U16" s="34"/>
      <c r="V16" s="59"/>
      <c r="W16" s="34"/>
      <c r="X16" s="33"/>
      <c r="Y16" s="59"/>
      <c r="Z16" s="34"/>
      <c r="AA16" s="33"/>
      <c r="AB16" s="59"/>
    </row>
    <row r="17" spans="1:28" ht="17.25" customHeight="1">
      <c r="A17" s="71" t="s">
        <v>11</v>
      </c>
      <c r="B17" s="28">
        <f t="shared" si="5"/>
        <v>40.8</v>
      </c>
      <c r="C17" s="10">
        <f t="shared" si="6"/>
        <v>42.39999999999999</v>
      </c>
      <c r="D17" s="59">
        <f t="shared" si="0"/>
        <v>1.0392156862745097</v>
      </c>
      <c r="E17" s="10"/>
      <c r="F17" s="10"/>
      <c r="G17" s="59"/>
      <c r="H17" s="10">
        <v>23.4</v>
      </c>
      <c r="I17" s="10">
        <v>22.6</v>
      </c>
      <c r="J17" s="59">
        <f aca="true" t="shared" si="10" ref="J17:J22">I17/H17</f>
        <v>0.9658119658119659</v>
      </c>
      <c r="K17" s="10">
        <v>3</v>
      </c>
      <c r="L17" s="10">
        <v>-3.8</v>
      </c>
      <c r="M17" s="59">
        <f t="shared" si="2"/>
        <v>-1.2666666666666666</v>
      </c>
      <c r="N17" s="12">
        <v>1</v>
      </c>
      <c r="O17" s="10">
        <v>8.8</v>
      </c>
      <c r="P17" s="59">
        <f aca="true" t="shared" si="11" ref="P17:P22">O17/N17</f>
        <v>8.8</v>
      </c>
      <c r="Q17" s="34">
        <v>8.4</v>
      </c>
      <c r="R17" s="34">
        <v>8.2</v>
      </c>
      <c r="S17" s="59">
        <f t="shared" si="7"/>
        <v>0.976190476190476</v>
      </c>
      <c r="T17" s="34">
        <v>4.5</v>
      </c>
      <c r="U17" s="34">
        <v>4.3</v>
      </c>
      <c r="V17" s="59">
        <f t="shared" si="8"/>
        <v>0.9555555555555555</v>
      </c>
      <c r="W17" s="34">
        <v>0.5</v>
      </c>
      <c r="X17" s="33">
        <v>2.3</v>
      </c>
      <c r="Y17" s="59">
        <f t="shared" si="9"/>
        <v>4.6</v>
      </c>
      <c r="Z17" s="34"/>
      <c r="AA17" s="34"/>
      <c r="AB17" s="59" t="e">
        <f t="shared" si="3"/>
        <v>#DIV/0!</v>
      </c>
    </row>
    <row r="18" spans="1:28" ht="17.25" customHeight="1">
      <c r="A18" s="71" t="s">
        <v>21</v>
      </c>
      <c r="B18" s="28">
        <f t="shared" si="5"/>
        <v>2500.6</v>
      </c>
      <c r="C18" s="10">
        <f t="shared" si="6"/>
        <v>2503.5000000000005</v>
      </c>
      <c r="D18" s="59">
        <f t="shared" si="0"/>
        <v>1.0011597216668002</v>
      </c>
      <c r="E18" s="10"/>
      <c r="F18" s="10"/>
      <c r="G18" s="59"/>
      <c r="H18" s="10">
        <v>1223</v>
      </c>
      <c r="I18" s="10">
        <v>1148</v>
      </c>
      <c r="J18" s="59">
        <f t="shared" si="10"/>
        <v>0.9386753883892068</v>
      </c>
      <c r="K18" s="12">
        <v>40.3</v>
      </c>
      <c r="L18" s="10">
        <v>66.3</v>
      </c>
      <c r="M18" s="59">
        <f t="shared" si="2"/>
        <v>1.6451612903225807</v>
      </c>
      <c r="N18" s="10">
        <v>177.5</v>
      </c>
      <c r="O18" s="12">
        <v>188.5</v>
      </c>
      <c r="P18" s="59">
        <f t="shared" si="11"/>
        <v>1.0619718309859154</v>
      </c>
      <c r="Q18" s="34">
        <v>462.2</v>
      </c>
      <c r="R18" s="34">
        <v>471.5</v>
      </c>
      <c r="S18" s="59">
        <f t="shared" si="7"/>
        <v>1.0201211596711381</v>
      </c>
      <c r="T18" s="34">
        <v>335.5</v>
      </c>
      <c r="U18" s="34">
        <v>355</v>
      </c>
      <c r="V18" s="59">
        <f t="shared" si="8"/>
        <v>1.0581222056631894</v>
      </c>
      <c r="W18" s="34">
        <v>252</v>
      </c>
      <c r="X18" s="10">
        <v>254.9</v>
      </c>
      <c r="Y18" s="59">
        <f t="shared" si="9"/>
        <v>1.0115079365079365</v>
      </c>
      <c r="Z18" s="34">
        <v>10.1</v>
      </c>
      <c r="AA18" s="34">
        <v>19.3</v>
      </c>
      <c r="AB18" s="59">
        <f t="shared" si="3"/>
        <v>1.910891089108911</v>
      </c>
    </row>
    <row r="19" spans="1:28" ht="17.25" customHeight="1">
      <c r="A19" s="72" t="s">
        <v>9</v>
      </c>
      <c r="B19" s="28">
        <f t="shared" si="5"/>
        <v>520.5</v>
      </c>
      <c r="C19" s="10">
        <f t="shared" si="6"/>
        <v>531.8</v>
      </c>
      <c r="D19" s="59">
        <f t="shared" si="0"/>
        <v>1.0217098943323726</v>
      </c>
      <c r="E19" s="10">
        <v>520.5</v>
      </c>
      <c r="F19" s="10">
        <v>531.8</v>
      </c>
      <c r="G19" s="59">
        <f t="shared" si="4"/>
        <v>1.0217098943323726</v>
      </c>
      <c r="H19" s="10"/>
      <c r="I19" s="12"/>
      <c r="J19" s="59"/>
      <c r="K19" s="10"/>
      <c r="L19" s="10"/>
      <c r="M19" s="59" t="e">
        <f t="shared" si="2"/>
        <v>#DIV/0!</v>
      </c>
      <c r="N19" s="10"/>
      <c r="O19" s="10"/>
      <c r="P19" s="59" t="e">
        <f t="shared" si="11"/>
        <v>#DIV/0!</v>
      </c>
      <c r="Q19" s="34"/>
      <c r="R19" s="34"/>
      <c r="S19" s="60" t="e">
        <f t="shared" si="7"/>
        <v>#DIV/0!</v>
      </c>
      <c r="T19" s="34"/>
      <c r="U19" s="33"/>
      <c r="V19" s="59" t="e">
        <f t="shared" si="8"/>
        <v>#DIV/0!</v>
      </c>
      <c r="W19" s="34"/>
      <c r="X19" s="33"/>
      <c r="Y19" s="59" t="e">
        <f t="shared" si="9"/>
        <v>#DIV/0!</v>
      </c>
      <c r="Z19" s="34"/>
      <c r="AA19" s="34"/>
      <c r="AB19" s="59" t="e">
        <f t="shared" si="3"/>
        <v>#DIV/0!</v>
      </c>
    </row>
    <row r="20" spans="1:28" ht="17.25" customHeight="1">
      <c r="A20" s="73" t="s">
        <v>15</v>
      </c>
      <c r="B20" s="28">
        <f t="shared" si="5"/>
        <v>0</v>
      </c>
      <c r="C20" s="10">
        <f t="shared" si="6"/>
        <v>0</v>
      </c>
      <c r="D20" s="59" t="e">
        <f t="shared" si="0"/>
        <v>#DIV/0!</v>
      </c>
      <c r="E20" s="10"/>
      <c r="F20" s="12"/>
      <c r="G20" s="59" t="e">
        <f t="shared" si="4"/>
        <v>#DIV/0!</v>
      </c>
      <c r="H20" s="10"/>
      <c r="I20" s="12"/>
      <c r="J20" s="59"/>
      <c r="K20" s="10"/>
      <c r="L20" s="10"/>
      <c r="M20" s="59"/>
      <c r="N20" s="12"/>
      <c r="O20" s="12"/>
      <c r="P20" s="59" t="e">
        <f t="shared" si="11"/>
        <v>#DIV/0!</v>
      </c>
      <c r="Q20" s="33"/>
      <c r="R20" s="33"/>
      <c r="S20" s="60" t="e">
        <f t="shared" si="7"/>
        <v>#DIV/0!</v>
      </c>
      <c r="T20" s="33"/>
      <c r="U20" s="33"/>
      <c r="V20" s="59" t="e">
        <f t="shared" si="8"/>
        <v>#DIV/0!</v>
      </c>
      <c r="W20" s="33"/>
      <c r="X20" s="33"/>
      <c r="Y20" s="59"/>
      <c r="Z20" s="33"/>
      <c r="AA20" s="33"/>
      <c r="AB20" s="59"/>
    </row>
    <row r="21" spans="1:28" ht="17.25" customHeight="1">
      <c r="A21" s="74" t="s">
        <v>20</v>
      </c>
      <c r="B21" s="78">
        <f aca="true" t="shared" si="12" ref="B21:C25">E21+H21+K21+N21+Q21+T21+W21+Z21</f>
        <v>5301.3</v>
      </c>
      <c r="C21" s="79">
        <f t="shared" si="12"/>
        <v>6180.7</v>
      </c>
      <c r="D21" s="80">
        <f t="shared" si="0"/>
        <v>1.165883839812876</v>
      </c>
      <c r="E21" s="79">
        <f>E22+E23+E24+E25+E26+E27+E28+E29</f>
        <v>3546.3999999999996</v>
      </c>
      <c r="F21" s="79">
        <f>F22+F23+F24+F25+F26+F27+F28+F29</f>
        <v>3775.6</v>
      </c>
      <c r="G21" s="80">
        <f t="shared" si="4"/>
        <v>1.0646289194676293</v>
      </c>
      <c r="H21" s="79">
        <f>H22+H23+H24+H25+H26+H27+H28+H29</f>
        <v>738.7</v>
      </c>
      <c r="I21" s="79">
        <f>I22+I23+I24+I25+I26+I27+I28+I29</f>
        <v>926.1999999999999</v>
      </c>
      <c r="J21" s="80">
        <f t="shared" si="10"/>
        <v>1.2538242859076756</v>
      </c>
      <c r="K21" s="79">
        <f>K22+K23+K24+K25+K26+K27+K28+K29</f>
        <v>94</v>
      </c>
      <c r="L21" s="79">
        <f>L22+L23+L24+L25+L26+L27+L28+L29</f>
        <v>93.80000000000001</v>
      </c>
      <c r="M21" s="80">
        <f>L21/K21</f>
        <v>0.9978723404255321</v>
      </c>
      <c r="N21" s="79">
        <f>N22+N23+N24+N25+N26+N27+N28+N29</f>
        <v>161</v>
      </c>
      <c r="O21" s="79">
        <f>O22+O23+O24+O25+O26+O27+O28+O29</f>
        <v>142</v>
      </c>
      <c r="P21" s="80">
        <f t="shared" si="11"/>
        <v>0.8819875776397516</v>
      </c>
      <c r="Q21" s="79">
        <f>Q22+Q23+Q24+Q25+Q26+Q27+Q28+Q29</f>
        <v>196</v>
      </c>
      <c r="R21" s="79">
        <f>R22+R23+R24+R25+R26+R27+R28+R29</f>
        <v>182.4</v>
      </c>
      <c r="S21" s="80">
        <f t="shared" si="7"/>
        <v>0.9306122448979592</v>
      </c>
      <c r="T21" s="79">
        <f>T22+T23+T24+T25+T26+T27+T28+T29</f>
        <v>31.6</v>
      </c>
      <c r="U21" s="79">
        <f>U22+U23+U24+U25+U26+U27+U28+U29</f>
        <v>33.2</v>
      </c>
      <c r="V21" s="80">
        <f t="shared" si="8"/>
        <v>1.0506329113924051</v>
      </c>
      <c r="W21" s="79">
        <f>W22+W23+W24+W25+W26+W27+W28+W29</f>
        <v>478.8</v>
      </c>
      <c r="X21" s="79">
        <f>X22+X23+X24+X25+X26+X27+X28+X29</f>
        <v>1024.8</v>
      </c>
      <c r="Y21" s="80">
        <f t="shared" si="9"/>
        <v>2.1403508771929824</v>
      </c>
      <c r="Z21" s="79">
        <f>Z22+Z23+Z24+Z25+Z26+Z27+Z28+Z29</f>
        <v>54.8</v>
      </c>
      <c r="AA21" s="79">
        <f>AA22+AA23+AA24+AA25+AA26+AA27+AA28+AA29</f>
        <v>2.6999999999999997</v>
      </c>
      <c r="AB21" s="80">
        <f t="shared" si="3"/>
        <v>0.049270072992700725</v>
      </c>
    </row>
    <row r="22" spans="1:28" ht="48.75" customHeight="1">
      <c r="A22" s="72" t="s">
        <v>22</v>
      </c>
      <c r="B22" s="28">
        <f t="shared" si="12"/>
        <v>1564.6999999999998</v>
      </c>
      <c r="C22" s="10">
        <f t="shared" si="12"/>
        <v>1564.8999999999999</v>
      </c>
      <c r="D22" s="59">
        <f t="shared" si="0"/>
        <v>1.0001278200293986</v>
      </c>
      <c r="E22" s="10">
        <v>843.1</v>
      </c>
      <c r="F22" s="10">
        <v>762.3</v>
      </c>
      <c r="G22" s="59">
        <f t="shared" si="4"/>
        <v>0.9041632072114814</v>
      </c>
      <c r="H22" s="12">
        <v>676.1</v>
      </c>
      <c r="I22" s="10">
        <v>694.8</v>
      </c>
      <c r="J22" s="59">
        <f t="shared" si="10"/>
        <v>1.0276586303801212</v>
      </c>
      <c r="K22" s="10">
        <v>15.3</v>
      </c>
      <c r="L22" s="10">
        <v>17.5</v>
      </c>
      <c r="M22" s="59">
        <f>L22/K22</f>
        <v>1.1437908496732025</v>
      </c>
      <c r="N22" s="61">
        <v>6</v>
      </c>
      <c r="O22" s="12">
        <v>47.5</v>
      </c>
      <c r="P22" s="59">
        <f t="shared" si="11"/>
        <v>7.916666666666667</v>
      </c>
      <c r="Q22" s="34">
        <v>1</v>
      </c>
      <c r="R22" s="34">
        <v>11</v>
      </c>
      <c r="S22" s="59">
        <f t="shared" si="7"/>
        <v>11</v>
      </c>
      <c r="T22" s="34">
        <v>3.6</v>
      </c>
      <c r="U22" s="34">
        <v>13.2</v>
      </c>
      <c r="V22" s="59">
        <f t="shared" si="8"/>
        <v>3.6666666666666665</v>
      </c>
      <c r="W22" s="34">
        <v>13.8</v>
      </c>
      <c r="X22" s="34">
        <v>16.3</v>
      </c>
      <c r="Y22" s="59">
        <f t="shared" si="9"/>
        <v>1.181159420289855</v>
      </c>
      <c r="Z22" s="34">
        <v>5.8</v>
      </c>
      <c r="AA22" s="34">
        <v>2.3</v>
      </c>
      <c r="AB22" s="59">
        <f t="shared" si="3"/>
        <v>0.396551724137931</v>
      </c>
    </row>
    <row r="23" spans="1:28" ht="34.5" customHeight="1">
      <c r="A23" s="72" t="s">
        <v>14</v>
      </c>
      <c r="B23" s="28">
        <f t="shared" si="12"/>
        <v>144.6</v>
      </c>
      <c r="C23" s="10">
        <f t="shared" si="12"/>
        <v>144.7</v>
      </c>
      <c r="D23" s="59">
        <f t="shared" si="0"/>
        <v>1.0006915629322268</v>
      </c>
      <c r="E23" s="10">
        <v>144.6</v>
      </c>
      <c r="F23" s="10">
        <v>144.7</v>
      </c>
      <c r="G23" s="59">
        <f t="shared" si="4"/>
        <v>1.0006915629322268</v>
      </c>
      <c r="H23" s="12"/>
      <c r="I23" s="12"/>
      <c r="J23" s="59"/>
      <c r="K23" s="12"/>
      <c r="L23" s="10"/>
      <c r="M23" s="59"/>
      <c r="N23" s="12"/>
      <c r="O23" s="12"/>
      <c r="P23" s="12"/>
      <c r="Q23" s="34"/>
      <c r="R23" s="34"/>
      <c r="S23" s="33"/>
      <c r="T23" s="34"/>
      <c r="U23" s="34"/>
      <c r="V23" s="59"/>
      <c r="W23" s="34"/>
      <c r="X23" s="34"/>
      <c r="Y23" s="59"/>
      <c r="Z23" s="34"/>
      <c r="AA23" s="34"/>
      <c r="AB23" s="59"/>
    </row>
    <row r="24" spans="1:28" ht="30.75" customHeight="1">
      <c r="A24" s="72" t="s">
        <v>23</v>
      </c>
      <c r="B24" s="28">
        <f t="shared" si="12"/>
        <v>699.9</v>
      </c>
      <c r="C24" s="10">
        <f t="shared" si="12"/>
        <v>699.9</v>
      </c>
      <c r="D24" s="59">
        <f t="shared" si="0"/>
        <v>1</v>
      </c>
      <c r="E24" s="10">
        <v>287.9</v>
      </c>
      <c r="F24" s="10">
        <v>369.5</v>
      </c>
      <c r="G24" s="59">
        <f t="shared" si="4"/>
        <v>1.2834317471344219</v>
      </c>
      <c r="H24" s="10"/>
      <c r="I24" s="12"/>
      <c r="J24" s="59" t="e">
        <f>I24/H24</f>
        <v>#DIV/0!</v>
      </c>
      <c r="K24" s="10">
        <v>33</v>
      </c>
      <c r="L24" s="10">
        <v>30.6</v>
      </c>
      <c r="M24" s="59">
        <f>L24/K24</f>
        <v>0.9272727272727274</v>
      </c>
      <c r="N24" s="10">
        <v>122</v>
      </c>
      <c r="O24" s="10">
        <v>94.5</v>
      </c>
      <c r="P24" s="59">
        <f>O24/N24</f>
        <v>0.7745901639344263</v>
      </c>
      <c r="Q24" s="34">
        <v>140</v>
      </c>
      <c r="R24" s="34">
        <v>144.4</v>
      </c>
      <c r="S24" s="59">
        <f t="shared" si="7"/>
        <v>1.0314285714285714</v>
      </c>
      <c r="T24" s="34">
        <v>28</v>
      </c>
      <c r="U24" s="34">
        <v>20</v>
      </c>
      <c r="V24" s="59">
        <f t="shared" si="8"/>
        <v>0.7142857142857143</v>
      </c>
      <c r="W24" s="34">
        <v>40</v>
      </c>
      <c r="X24" s="34">
        <v>40.5</v>
      </c>
      <c r="Y24" s="59">
        <f>X24/W24</f>
        <v>1.0125</v>
      </c>
      <c r="Z24" s="34">
        <v>49</v>
      </c>
      <c r="AA24" s="34">
        <v>0.4</v>
      </c>
      <c r="AB24" s="59">
        <f t="shared" si="3"/>
        <v>0.00816326530612245</v>
      </c>
    </row>
    <row r="25" spans="1:28" ht="30.75" customHeight="1">
      <c r="A25" s="72" t="s">
        <v>24</v>
      </c>
      <c r="B25" s="28">
        <f t="shared" si="12"/>
        <v>2023.3999999999999</v>
      </c>
      <c r="C25" s="10">
        <f t="shared" si="12"/>
        <v>2948.5</v>
      </c>
      <c r="D25" s="59">
        <f t="shared" si="0"/>
        <v>1.4572007512108334</v>
      </c>
      <c r="E25" s="10">
        <v>1660.8</v>
      </c>
      <c r="F25" s="10">
        <v>1926.1</v>
      </c>
      <c r="G25" s="59">
        <f t="shared" si="4"/>
        <v>1.1597422928709056</v>
      </c>
      <c r="H25" s="10">
        <v>62.6</v>
      </c>
      <c r="I25" s="10">
        <v>179.4</v>
      </c>
      <c r="J25" s="59">
        <f>I25/H25</f>
        <v>2.865814696485623</v>
      </c>
      <c r="K25" s="12"/>
      <c r="L25" s="10"/>
      <c r="M25" s="59" t="e">
        <f>L25/K25</f>
        <v>#DIV/0!</v>
      </c>
      <c r="N25" s="12"/>
      <c r="O25" s="12"/>
      <c r="P25" s="59" t="e">
        <f>O25/N25</f>
        <v>#DIV/0!</v>
      </c>
      <c r="Q25" s="34"/>
      <c r="R25" s="33"/>
      <c r="S25" s="59" t="e">
        <f t="shared" si="7"/>
        <v>#DIV/0!</v>
      </c>
      <c r="T25" s="34"/>
      <c r="U25" s="33"/>
      <c r="V25" s="59" t="e">
        <f t="shared" si="8"/>
        <v>#DIV/0!</v>
      </c>
      <c r="W25" s="34">
        <v>300</v>
      </c>
      <c r="X25" s="33">
        <v>843</v>
      </c>
      <c r="Y25" s="59">
        <f>X25/W25</f>
        <v>2.81</v>
      </c>
      <c r="Z25" s="34"/>
      <c r="AA25" s="34"/>
      <c r="AB25" s="59" t="e">
        <f t="shared" si="3"/>
        <v>#DIV/0!</v>
      </c>
    </row>
    <row r="26" spans="1:28" ht="20.25" customHeight="1">
      <c r="A26" s="72" t="s">
        <v>25</v>
      </c>
      <c r="B26" s="28"/>
      <c r="C26" s="12"/>
      <c r="D26" s="59"/>
      <c r="E26" s="10"/>
      <c r="F26" s="10"/>
      <c r="G26" s="59"/>
      <c r="H26" s="12"/>
      <c r="I26" s="12"/>
      <c r="J26" s="59"/>
      <c r="K26" s="12"/>
      <c r="L26" s="10"/>
      <c r="M26" s="59"/>
      <c r="N26" s="12"/>
      <c r="O26" s="12"/>
      <c r="P26" s="12"/>
      <c r="Q26" s="34"/>
      <c r="R26" s="57"/>
      <c r="S26" s="33"/>
      <c r="T26" s="34"/>
      <c r="U26" s="57"/>
      <c r="V26" s="59"/>
      <c r="W26" s="34"/>
      <c r="X26" s="33"/>
      <c r="Y26" s="59"/>
      <c r="Z26" s="33"/>
      <c r="AA26" s="33"/>
      <c r="AB26" s="59"/>
    </row>
    <row r="27" spans="1:28" ht="20.25" customHeight="1">
      <c r="A27" s="72" t="s">
        <v>26</v>
      </c>
      <c r="B27" s="28">
        <f>E27+H27+K27+N27+Q27+T27+W27+Z27</f>
        <v>300</v>
      </c>
      <c r="C27" s="10">
        <f>F27+I27+L27+O27+R27+U27+X27+AA27</f>
        <v>343.6</v>
      </c>
      <c r="D27" s="59">
        <f t="shared" si="0"/>
        <v>1.1453333333333333</v>
      </c>
      <c r="E27" s="10">
        <v>300</v>
      </c>
      <c r="F27" s="10">
        <v>343.6</v>
      </c>
      <c r="G27" s="59">
        <f t="shared" si="4"/>
        <v>1.1453333333333333</v>
      </c>
      <c r="H27" s="10"/>
      <c r="I27" s="10"/>
      <c r="J27" s="59" t="e">
        <f>I27/H27</f>
        <v>#DIV/0!</v>
      </c>
      <c r="K27" s="10"/>
      <c r="L27" s="10"/>
      <c r="M27" s="59" t="e">
        <f>L27/K27</f>
        <v>#DIV/0!</v>
      </c>
      <c r="N27" s="12"/>
      <c r="O27" s="12"/>
      <c r="P27" s="12"/>
      <c r="Q27" s="33"/>
      <c r="R27" s="33"/>
      <c r="S27" s="33"/>
      <c r="T27" s="33"/>
      <c r="U27" s="57"/>
      <c r="V27" s="59"/>
      <c r="W27" s="33"/>
      <c r="X27" s="33"/>
      <c r="Y27" s="59"/>
      <c r="Z27" s="33"/>
      <c r="AA27" s="33"/>
      <c r="AB27" s="59"/>
    </row>
    <row r="28" spans="1:28" ht="18" customHeight="1">
      <c r="A28" s="72" t="s">
        <v>27</v>
      </c>
      <c r="B28" s="28">
        <f>E28+H28+K28+N28+Q28+T28+W28+Z28</f>
        <v>568.7</v>
      </c>
      <c r="C28" s="10">
        <f>F28+I28+L28+O28+R28+U28+X28+AA28</f>
        <v>479.09999999999997</v>
      </c>
      <c r="D28" s="59"/>
      <c r="E28" s="10">
        <v>310</v>
      </c>
      <c r="F28" s="10">
        <v>229.4</v>
      </c>
      <c r="G28" s="59">
        <f t="shared" si="4"/>
        <v>0.74</v>
      </c>
      <c r="H28" s="12"/>
      <c r="I28" s="10">
        <v>52</v>
      </c>
      <c r="J28" s="59"/>
      <c r="K28" s="12">
        <v>45.7</v>
      </c>
      <c r="L28" s="10">
        <v>45.7</v>
      </c>
      <c r="M28" s="59"/>
      <c r="N28" s="12">
        <v>33</v>
      </c>
      <c r="O28" s="12"/>
      <c r="P28" s="12"/>
      <c r="Q28" s="33">
        <v>55</v>
      </c>
      <c r="R28" s="33">
        <v>27</v>
      </c>
      <c r="S28" s="59"/>
      <c r="T28" s="33"/>
      <c r="U28" s="57"/>
      <c r="V28" s="59"/>
      <c r="W28" s="33">
        <v>125</v>
      </c>
      <c r="X28" s="33">
        <v>125</v>
      </c>
      <c r="Y28" s="59"/>
      <c r="Z28" s="57"/>
      <c r="AA28" s="33"/>
      <c r="AB28" s="59"/>
    </row>
    <row r="29" spans="1:28" ht="15.75" customHeight="1" thickBot="1">
      <c r="A29" s="75"/>
      <c r="B29" s="68"/>
      <c r="C29" s="55"/>
      <c r="D29" s="62"/>
      <c r="E29" s="63"/>
      <c r="F29" s="63"/>
      <c r="G29" s="62"/>
      <c r="H29" s="55"/>
      <c r="I29" s="55"/>
      <c r="J29" s="62"/>
      <c r="K29" s="63"/>
      <c r="L29" s="64"/>
      <c r="M29" s="62"/>
      <c r="N29" s="55"/>
      <c r="O29" s="63"/>
      <c r="P29" s="55"/>
      <c r="Q29" s="65"/>
      <c r="R29" s="66"/>
      <c r="S29" s="65"/>
      <c r="T29" s="65"/>
      <c r="U29" s="66"/>
      <c r="V29" s="62"/>
      <c r="W29" s="65"/>
      <c r="X29" s="66"/>
      <c r="Y29" s="62"/>
      <c r="Z29" s="66"/>
      <c r="AA29" s="66"/>
      <c r="AB29" s="62"/>
    </row>
    <row r="30" spans="1:28" ht="15.75" customHeight="1" thickBot="1">
      <c r="A30" s="76" t="s">
        <v>3</v>
      </c>
      <c r="B30" s="48">
        <f>B9</f>
        <v>30398.59999999999</v>
      </c>
      <c r="C30" s="39">
        <f>C9</f>
        <v>31714.4</v>
      </c>
      <c r="D30" s="67">
        <f>C30/B30</f>
        <v>1.043284888119848</v>
      </c>
      <c r="E30" s="38">
        <f>E9</f>
        <v>19883.799999999996</v>
      </c>
      <c r="F30" s="38">
        <f>F9</f>
        <v>20528.100000000002</v>
      </c>
      <c r="G30" s="67">
        <f t="shared" si="4"/>
        <v>1.032403262957785</v>
      </c>
      <c r="H30" s="38">
        <f>H9</f>
        <v>6855.4</v>
      </c>
      <c r="I30" s="38">
        <f>I9</f>
        <v>6956</v>
      </c>
      <c r="J30" s="67">
        <f>I30/H30</f>
        <v>1.014674563118126</v>
      </c>
      <c r="K30" s="38">
        <f aca="true" t="shared" si="13" ref="K30:AA30">K9</f>
        <v>298.3</v>
      </c>
      <c r="L30" s="38">
        <f>L9</f>
        <v>314.2</v>
      </c>
      <c r="M30" s="67">
        <f>L30/K30</f>
        <v>1.0533020449212203</v>
      </c>
      <c r="N30" s="38">
        <f t="shared" si="13"/>
        <v>382.6</v>
      </c>
      <c r="O30" s="38">
        <f t="shared" si="13"/>
        <v>391.6</v>
      </c>
      <c r="P30" s="67">
        <f>O30/N30</f>
        <v>1.0235232618923158</v>
      </c>
      <c r="Q30" s="38">
        <f t="shared" si="13"/>
        <v>774.1</v>
      </c>
      <c r="R30" s="38">
        <f t="shared" si="13"/>
        <v>778</v>
      </c>
      <c r="S30" s="67">
        <f>R30/Q30</f>
        <v>1.0050381087714766</v>
      </c>
      <c r="T30" s="38">
        <f t="shared" si="13"/>
        <v>511.6</v>
      </c>
      <c r="U30" s="38">
        <f t="shared" si="13"/>
        <v>514</v>
      </c>
      <c r="V30" s="67">
        <f>U30/T30</f>
        <v>1.0046911649726349</v>
      </c>
      <c r="W30" s="38">
        <f t="shared" si="13"/>
        <v>935.6</v>
      </c>
      <c r="X30" s="38">
        <f t="shared" si="13"/>
        <v>1465.5</v>
      </c>
      <c r="Y30" s="67">
        <f>X30/W30</f>
        <v>1.5663745190252245</v>
      </c>
      <c r="Z30" s="38">
        <f t="shared" si="13"/>
        <v>757.1999999999999</v>
      </c>
      <c r="AA30" s="38">
        <f t="shared" si="13"/>
        <v>767</v>
      </c>
      <c r="AB30" s="77">
        <f>AA30/Z30</f>
        <v>1.0129424194400423</v>
      </c>
    </row>
    <row r="41" ht="12.75">
      <c r="E41" s="13"/>
    </row>
  </sheetData>
  <sheetProtection/>
  <mergeCells count="15"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="80" zoomScaleNormal="80" zoomScalePageLayoutView="0" workbookViewId="0" topLeftCell="A7">
      <selection activeCell="E24" sqref="E24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4:5" ht="17.25" customHeight="1">
      <c r="D1" s="108" t="s">
        <v>18</v>
      </c>
      <c r="E1" s="108"/>
    </row>
    <row r="2" ht="15.75" customHeight="1"/>
    <row r="3" spans="1:5" ht="17.25" customHeight="1">
      <c r="A3" s="89" t="s">
        <v>5</v>
      </c>
      <c r="B3" s="89"/>
      <c r="C3" s="89"/>
      <c r="D3" s="89"/>
      <c r="E3" s="89"/>
    </row>
    <row r="4" spans="1:6" ht="39.75" customHeight="1">
      <c r="A4" s="89" t="s">
        <v>38</v>
      </c>
      <c r="B4" s="89"/>
      <c r="C4" s="89"/>
      <c r="D4" s="89"/>
      <c r="E4" s="89"/>
      <c r="F4" s="9"/>
    </row>
    <row r="5" spans="1:5" ht="17.25" customHeight="1">
      <c r="A5" s="89" t="s">
        <v>48</v>
      </c>
      <c r="B5" s="89"/>
      <c r="C5" s="89"/>
      <c r="D5" s="89"/>
      <c r="E5" s="8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90" t="s">
        <v>4</v>
      </c>
      <c r="E7" s="90"/>
    </row>
    <row r="8" spans="1:5" ht="85.5" customHeight="1" thickBot="1">
      <c r="A8" s="16" t="s">
        <v>0</v>
      </c>
      <c r="B8" s="17" t="s">
        <v>49</v>
      </c>
      <c r="C8" s="17" t="s">
        <v>50</v>
      </c>
      <c r="D8" s="17" t="s">
        <v>12</v>
      </c>
      <c r="E8" s="18" t="s">
        <v>1</v>
      </c>
    </row>
    <row r="9" spans="1:5" ht="39" customHeight="1" thickBot="1">
      <c r="A9" s="42" t="s">
        <v>10</v>
      </c>
      <c r="B9" s="43">
        <f>B10+B21</f>
        <v>30398.599999999995</v>
      </c>
      <c r="C9" s="44">
        <f>C10+C21</f>
        <v>31714.4</v>
      </c>
      <c r="D9" s="44">
        <f>C9-B9</f>
        <v>1315.8000000000065</v>
      </c>
      <c r="E9" s="45">
        <f>C9/B9*100</f>
        <v>104.32848881198478</v>
      </c>
    </row>
    <row r="10" spans="1:5" ht="17.25" customHeight="1" thickBot="1">
      <c r="A10" s="47" t="s">
        <v>19</v>
      </c>
      <c r="B10" s="38">
        <f>SUM(B11:B20)</f>
        <v>25097.299999999996</v>
      </c>
      <c r="C10" s="39">
        <f>SUM(C11:C20)</f>
        <v>25533.7</v>
      </c>
      <c r="D10" s="39">
        <f>C10-B10</f>
        <v>436.4000000000051</v>
      </c>
      <c r="E10" s="40">
        <f aca="true" t="shared" si="0" ref="E10:E30">C10/B10*100</f>
        <v>101.73883246404993</v>
      </c>
    </row>
    <row r="11" spans="1:5" ht="17.25" customHeight="1">
      <c r="A11" s="46" t="s">
        <v>7</v>
      </c>
      <c r="B11" s="31">
        <v>10569.3</v>
      </c>
      <c r="C11" s="37">
        <v>10664.3</v>
      </c>
      <c r="D11" s="37">
        <f aca="true" t="shared" si="1" ref="D11:D28">C11-B11</f>
        <v>95</v>
      </c>
      <c r="E11" s="15">
        <f t="shared" si="0"/>
        <v>100.89882962920913</v>
      </c>
    </row>
    <row r="12" spans="1:5" ht="17.25" customHeight="1">
      <c r="A12" s="35" t="s">
        <v>42</v>
      </c>
      <c r="B12" s="23">
        <v>6097.3</v>
      </c>
      <c r="C12" s="10">
        <v>5679.2</v>
      </c>
      <c r="D12" s="10">
        <f t="shared" si="1"/>
        <v>-418.10000000000036</v>
      </c>
      <c r="E12" s="15">
        <f t="shared" si="0"/>
        <v>93.14286651468682</v>
      </c>
    </row>
    <row r="13" spans="1:5" ht="17.25" customHeight="1">
      <c r="A13" s="35" t="s">
        <v>44</v>
      </c>
      <c r="B13" s="23">
        <v>2121.8</v>
      </c>
      <c r="C13" s="10">
        <v>2168.2</v>
      </c>
      <c r="D13" s="10">
        <f t="shared" si="1"/>
        <v>46.399999999999636</v>
      </c>
      <c r="E13" s="15">
        <f t="shared" si="0"/>
        <v>102.18682250919029</v>
      </c>
    </row>
    <row r="14" spans="1:5" ht="38.25" customHeight="1">
      <c r="A14" s="36" t="s">
        <v>8</v>
      </c>
      <c r="B14" s="23">
        <v>1506.8</v>
      </c>
      <c r="C14" s="10">
        <v>1508.6</v>
      </c>
      <c r="D14" s="10">
        <f t="shared" si="1"/>
        <v>1.7999999999999545</v>
      </c>
      <c r="E14" s="15">
        <f t="shared" si="0"/>
        <v>100.11945845500398</v>
      </c>
    </row>
    <row r="15" spans="1:5" ht="19.5" customHeight="1">
      <c r="A15" s="36" t="s">
        <v>13</v>
      </c>
      <c r="B15" s="23">
        <v>1429</v>
      </c>
      <c r="C15" s="10">
        <v>2124.3</v>
      </c>
      <c r="D15" s="10">
        <f>C15-B15</f>
        <v>695.3000000000002</v>
      </c>
      <c r="E15" s="15">
        <f t="shared" si="0"/>
        <v>148.65640307907628</v>
      </c>
    </row>
    <row r="16" spans="1:5" ht="50.25" customHeight="1">
      <c r="A16" s="36" t="s">
        <v>43</v>
      </c>
      <c r="B16" s="23">
        <v>311.2</v>
      </c>
      <c r="C16" s="10">
        <v>311.4</v>
      </c>
      <c r="D16" s="10">
        <f>C16-B16</f>
        <v>0.19999999999998863</v>
      </c>
      <c r="E16" s="15">
        <f>C16/B16*100</f>
        <v>100.06426735218508</v>
      </c>
    </row>
    <row r="17" spans="1:5" ht="17.25" customHeight="1">
      <c r="A17" s="35" t="s">
        <v>11</v>
      </c>
      <c r="B17" s="23">
        <v>40.8</v>
      </c>
      <c r="C17" s="10">
        <v>42.4</v>
      </c>
      <c r="D17" s="10">
        <f t="shared" si="1"/>
        <v>1.6000000000000014</v>
      </c>
      <c r="E17" s="15">
        <f t="shared" si="0"/>
        <v>103.921568627451</v>
      </c>
    </row>
    <row r="18" spans="1:5" ht="17.25" customHeight="1">
      <c r="A18" s="35" t="s">
        <v>28</v>
      </c>
      <c r="B18" s="23">
        <v>2500.6</v>
      </c>
      <c r="C18" s="10">
        <v>2503.5</v>
      </c>
      <c r="D18" s="10">
        <f t="shared" si="1"/>
        <v>2.900000000000091</v>
      </c>
      <c r="E18" s="15">
        <f t="shared" si="0"/>
        <v>100.11597216668</v>
      </c>
    </row>
    <row r="19" spans="1:5" ht="17.25" customHeight="1">
      <c r="A19" s="36" t="s">
        <v>9</v>
      </c>
      <c r="B19" s="23">
        <v>520.5</v>
      </c>
      <c r="C19" s="12">
        <v>531.8</v>
      </c>
      <c r="D19" s="10">
        <f t="shared" si="1"/>
        <v>11.299999999999955</v>
      </c>
      <c r="E19" s="15">
        <f t="shared" si="0"/>
        <v>102.17098943323725</v>
      </c>
    </row>
    <row r="20" spans="1:5" ht="17.25" customHeight="1" thickBot="1">
      <c r="A20" s="49" t="s">
        <v>15</v>
      </c>
      <c r="B20" s="41"/>
      <c r="C20" s="11"/>
      <c r="D20" s="11">
        <f t="shared" si="1"/>
        <v>0</v>
      </c>
      <c r="E20" s="29" t="e">
        <f t="shared" si="0"/>
        <v>#DIV/0!</v>
      </c>
    </row>
    <row r="21" spans="1:5" ht="17.25" customHeight="1" thickBot="1">
      <c r="A21" s="51" t="s">
        <v>20</v>
      </c>
      <c r="B21" s="52">
        <f>SUM(B22:B28)</f>
        <v>5301.3</v>
      </c>
      <c r="C21" s="48">
        <f>SUM(C22:C28)</f>
        <v>6180.700000000001</v>
      </c>
      <c r="D21" s="39">
        <f t="shared" si="1"/>
        <v>879.4000000000005</v>
      </c>
      <c r="E21" s="40">
        <f t="shared" si="0"/>
        <v>116.58838398128762</v>
      </c>
    </row>
    <row r="22" spans="1:5" ht="68.25" customHeight="1">
      <c r="A22" s="50" t="s">
        <v>22</v>
      </c>
      <c r="B22" s="31">
        <v>1564.7</v>
      </c>
      <c r="C22" s="24">
        <v>1564.9</v>
      </c>
      <c r="D22" s="24">
        <f t="shared" si="1"/>
        <v>0.20000000000004547</v>
      </c>
      <c r="E22" s="25">
        <f t="shared" si="0"/>
        <v>100.01278200293986</v>
      </c>
    </row>
    <row r="23" spans="1:5" ht="31.5" customHeight="1">
      <c r="A23" s="36" t="s">
        <v>14</v>
      </c>
      <c r="B23" s="23">
        <v>144.6</v>
      </c>
      <c r="C23" s="10">
        <v>144.7</v>
      </c>
      <c r="D23" s="10">
        <f t="shared" si="1"/>
        <v>0.09999999999999432</v>
      </c>
      <c r="E23" s="15">
        <f t="shared" si="0"/>
        <v>100.06915629322268</v>
      </c>
    </row>
    <row r="24" spans="1:5" ht="36.75" customHeight="1">
      <c r="A24" s="36" t="s">
        <v>23</v>
      </c>
      <c r="B24" s="23">
        <v>699.9</v>
      </c>
      <c r="C24" s="10">
        <v>699.9</v>
      </c>
      <c r="D24" s="10">
        <f t="shared" si="1"/>
        <v>0</v>
      </c>
      <c r="E24" s="15">
        <f t="shared" si="0"/>
        <v>100</v>
      </c>
    </row>
    <row r="25" spans="1:5" ht="36" customHeight="1">
      <c r="A25" s="36" t="s">
        <v>24</v>
      </c>
      <c r="B25" s="23">
        <v>2023.4</v>
      </c>
      <c r="C25" s="12">
        <v>2948.5</v>
      </c>
      <c r="D25" s="10">
        <f t="shared" si="1"/>
        <v>925.0999999999999</v>
      </c>
      <c r="E25" s="15">
        <f t="shared" si="0"/>
        <v>145.7200751210833</v>
      </c>
    </row>
    <row r="26" spans="1:5" ht="36" customHeight="1">
      <c r="A26" s="36" t="s">
        <v>25</v>
      </c>
      <c r="B26" s="23"/>
      <c r="C26" s="12"/>
      <c r="D26" s="10"/>
      <c r="E26" s="15"/>
    </row>
    <row r="27" spans="1:5" ht="36" customHeight="1">
      <c r="A27" s="36" t="s">
        <v>26</v>
      </c>
      <c r="B27" s="23">
        <v>300</v>
      </c>
      <c r="C27" s="10">
        <v>343.6</v>
      </c>
      <c r="D27" s="10">
        <f t="shared" si="1"/>
        <v>43.60000000000002</v>
      </c>
      <c r="E27" s="15">
        <f t="shared" si="0"/>
        <v>114.53333333333333</v>
      </c>
    </row>
    <row r="28" spans="1:5" ht="18" customHeight="1">
      <c r="A28" s="36" t="s">
        <v>27</v>
      </c>
      <c r="B28" s="23">
        <v>568.7</v>
      </c>
      <c r="C28" s="12">
        <v>479.1</v>
      </c>
      <c r="D28" s="10">
        <f t="shared" si="1"/>
        <v>-89.60000000000002</v>
      </c>
      <c r="E28" s="15">
        <f t="shared" si="0"/>
        <v>84.24476877088095</v>
      </c>
    </row>
    <row r="29" spans="1:5" ht="15.75" customHeight="1" thickBot="1">
      <c r="A29" s="53"/>
      <c r="B29" s="54"/>
      <c r="C29" s="55"/>
      <c r="D29" s="11"/>
      <c r="E29" s="29"/>
    </row>
    <row r="30" spans="1:5" ht="15.75" customHeight="1" thickBot="1">
      <c r="A30" s="56" t="s">
        <v>3</v>
      </c>
      <c r="B30" s="38">
        <f>B9</f>
        <v>30398.599999999995</v>
      </c>
      <c r="C30" s="40">
        <f>C9</f>
        <v>31714.4</v>
      </c>
      <c r="D30" s="48">
        <f>C30-B30</f>
        <v>1315.8000000000065</v>
      </c>
      <c r="E30" s="40">
        <f t="shared" si="0"/>
        <v>104.32848881198478</v>
      </c>
    </row>
    <row r="41" ht="12.75">
      <c r="E41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2018-07-02T08:45:09Z</cp:lastPrinted>
  <dcterms:created xsi:type="dcterms:W3CDTF">1996-10-08T23:32:33Z</dcterms:created>
  <dcterms:modified xsi:type="dcterms:W3CDTF">2018-07-02T08:45:20Z</dcterms:modified>
  <cp:category/>
  <cp:version/>
  <cp:contentType/>
  <cp:contentStatus/>
</cp:coreProperties>
</file>