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<sst xmlns="http://schemas.openxmlformats.org/spreadsheetml/2006/main" count="123" uniqueCount="50">
  <si>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</si>
  <si>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</si>
  <si>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</si>
  <si>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</si>
  <si>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</si>
  <si>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</si>
  <si>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</si>
  <si>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</si>
  <si>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</si>
  <si>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</si>
  <si>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</si>
  <si>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</si>
  <si>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</si>
  <si>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</si>
  <si>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</si>
  <si>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</si>
  <si>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</si>
  <si>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</si>
  <si>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</si>
  <si>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</si>
  <si>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</si>
  <si>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</si>
  <si>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</si>
  <si>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</si>
  <si>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</si>
  <si>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</si>
  <si>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</si>
  <si>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</si>
  <si>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</si>
  <si>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</si>
  <si>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</si>
  <si>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</si>
  <si>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>за  январь - …….. 2022-2023 года</t>
  </si>
  <si>
    <t>факт на январь - …….   2022 года</t>
  </si>
  <si>
    <t>факт за январь - …..           2023 года</t>
  </si>
  <si>
    <t xml:space="preserve"> - налог на добычу полезных ископаемых </t>
  </si>
  <si>
    <t>за  январь - …….. 2023 года</t>
  </si>
  <si>
    <t xml:space="preserve"> план на январь - …….   2023 года</t>
  </si>
  <si>
    <t xml:space="preserve">факт за январь - …..           2023 года </t>
  </si>
  <si>
    <t xml:space="preserve"> - налог на добычу полезных ископаемых</t>
  </si>
  <si>
    <t xml:space="preserve"> план на январь - …….     2023 года</t>
  </si>
  <si>
    <t xml:space="preserve">о  поступлении  налогов и доходов в консолидированный бюджет муниципального образования "Сурский  район" </t>
  </si>
  <si>
    <t xml:space="preserve">о выполнении плана поступления доходов в консолидированный бюджет муниципального образования "Сурский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</si>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</sst>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42" t="s">
        <v>24</v>
      </c>
      <c r="E1" s="42"/>
    </row>
    <row r="2" spans="1:5" ht="15.75" customHeight="1">
      <c r="A2" s="6"/>
      <c r="B2" s="6"/>
      <c r="C2" s="6"/>
      <c r="D2" s="6"/>
      <c r="E2" s="6"/>
    </row>
    <row r="3" spans="1:5" ht="17.25" customHeight="1">
      <c r="A3" s="42" t="s">
        <v>4</v>
      </c>
      <c r="B3" s="42"/>
      <c r="C3" s="42"/>
      <c r="D3" s="42"/>
      <c r="E3" s="42"/>
    </row>
    <row r="4" spans="1:6" ht="39.75" customHeight="1">
      <c r="A4" s="42" t="s">
        <v>41</v>
      </c>
      <c r="B4" s="42"/>
      <c r="C4" s="42"/>
      <c r="D4" s="42"/>
      <c r="E4" s="42"/>
      <c r="F4" s="3"/>
    </row>
    <row r="5" spans="1:5" ht="17.25" customHeight="1">
      <c r="A5" s="42" t="s">
        <v>32</v>
      </c>
      <c r="B5" s="42"/>
      <c r="C5" s="42"/>
      <c r="D5" s="42"/>
      <c r="E5" s="42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3" t="s">
        <v>3</v>
      </c>
      <c r="E7" s="43"/>
    </row>
    <row r="8" spans="1:5" ht="85.5" customHeight="1" thickBot="1">
      <c r="A8" s="9" t="s">
        <v>0</v>
      </c>
      <c r="B8" s="10" t="s">
        <v>33</v>
      </c>
      <c r="C8" s="10" t="s">
        <v>34</v>
      </c>
      <c r="D8" s="10" t="s">
        <v>9</v>
      </c>
      <c r="E8" s="11" t="s">
        <v>25</v>
      </c>
    </row>
    <row r="9" spans="1:5" ht="17.25" customHeight="1">
      <c r="A9" s="12" t="s">
        <v>17</v>
      </c>
      <c r="B9" s="28">
        <f>SUM(B10:B20)</f>
        <v>4383</v>
      </c>
      <c r="C9" s="28">
        <f>SUM(C10:C20)</f>
        <v>2959.8999999999996</v>
      </c>
      <c r="D9" s="28">
        <f>C9-B9</f>
        <v>-1423.1000000000004</v>
      </c>
      <c r="E9" s="29">
        <f aca="true" t="shared" si="0" ref="E9:E28">C9/B9*100</f>
        <v>67.53137120693587</v>
      </c>
    </row>
    <row r="10" spans="1:5" ht="17.25" customHeight="1">
      <c r="A10" s="15" t="s">
        <v>5</v>
      </c>
      <c r="B10" s="13">
        <v>1900.9</v>
      </c>
      <c r="C10" s="16">
        <v>1433.3</v>
      </c>
      <c r="D10" s="13">
        <f aca="true" t="shared" si="1" ref="D10:D28">C10-B10</f>
        <v>-467.60000000000014</v>
      </c>
      <c r="E10" s="14">
        <f t="shared" si="0"/>
        <v>75.40112578252406</v>
      </c>
    </row>
    <row r="11" spans="1:5" ht="17.25" customHeight="1">
      <c r="A11" s="15" t="s">
        <v>30</v>
      </c>
      <c r="B11" s="13">
        <v>1507.2</v>
      </c>
      <c r="C11" s="16">
        <v>714.7</v>
      </c>
      <c r="D11" s="13">
        <f t="shared" si="1"/>
        <v>-792.5</v>
      </c>
      <c r="E11" s="14">
        <f t="shared" si="0"/>
        <v>47.41905520169852</v>
      </c>
    </row>
    <row r="12" spans="1:5" ht="34.5" customHeight="1">
      <c r="A12" s="17" t="s">
        <v>31</v>
      </c>
      <c r="B12" s="13">
        <v>452.9</v>
      </c>
      <c r="C12" s="16">
        <v>754</v>
      </c>
      <c r="D12" s="13">
        <f t="shared" si="1"/>
        <v>301.1</v>
      </c>
      <c r="E12" s="14">
        <f t="shared" si="0"/>
        <v>166.48266725546478</v>
      </c>
    </row>
    <row r="13" spans="1:5" ht="36.75" customHeight="1">
      <c r="A13" s="17" t="s">
        <v>6</v>
      </c>
      <c r="B13" s="13">
        <v>0.3</v>
      </c>
      <c r="C13" s="13">
        <v>-2.4</v>
      </c>
      <c r="D13" s="13">
        <f t="shared" si="1"/>
        <v>-2.6999999999999997</v>
      </c>
      <c r="E13" s="14"/>
    </row>
    <row r="14" spans="1:5" ht="38.25" customHeight="1">
      <c r="A14" s="17" t="s">
        <v>27</v>
      </c>
      <c r="B14" s="13">
        <v>56.8</v>
      </c>
      <c r="C14" s="13">
        <v>140.2</v>
      </c>
      <c r="D14" s="13">
        <f t="shared" si="1"/>
        <v>83.39999999999999</v>
      </c>
      <c r="E14" s="14">
        <f t="shared" si="0"/>
        <v>246.83098591549296</v>
      </c>
    </row>
    <row r="15" spans="1:5" ht="20.25" customHeight="1">
      <c r="A15" s="17" t="s">
        <v>10</v>
      </c>
      <c r="B15" s="13">
        <v>200</v>
      </c>
      <c r="C15" s="13"/>
      <c r="D15" s="13">
        <f t="shared" si="1"/>
        <v>-200</v>
      </c>
      <c r="E15" s="14"/>
    </row>
    <row r="16" spans="1:5" ht="17.25" customHeight="1">
      <c r="A16" s="15" t="s">
        <v>8</v>
      </c>
      <c r="B16" s="13">
        <v>-8.3</v>
      </c>
      <c r="C16" s="16">
        <v>-57.2</v>
      </c>
      <c r="D16" s="13">
        <f t="shared" si="1"/>
        <v>-48.900000000000006</v>
      </c>
      <c r="E16" s="14"/>
    </row>
    <row r="17" spans="1:5" ht="17.25" customHeight="1">
      <c r="A17" s="15" t="s">
        <v>28</v>
      </c>
      <c r="B17" s="13">
        <v>179.9</v>
      </c>
      <c r="C17" s="16">
        <v>-87.3</v>
      </c>
      <c r="D17" s="13">
        <f t="shared" si="1"/>
        <v>-267.2</v>
      </c>
      <c r="E17" s="14"/>
    </row>
    <row r="18" spans="1:5" ht="17.25" customHeight="1">
      <c r="A18" s="15" t="s">
        <v>35</v>
      </c>
      <c r="B18" s="13"/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3">
        <v>93.3</v>
      </c>
      <c r="C19" s="16">
        <v>64.6</v>
      </c>
      <c r="D19" s="13">
        <f t="shared" si="1"/>
        <v>-28.700000000000003</v>
      </c>
      <c r="E19" s="14">
        <f t="shared" si="0"/>
        <v>69.23901393354768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471.1</v>
      </c>
      <c r="C21" s="28">
        <f>SUM(C22:C27)</f>
        <v>253</v>
      </c>
      <c r="D21" s="28">
        <f t="shared" si="1"/>
        <v>-218.10000000000002</v>
      </c>
      <c r="E21" s="29">
        <f t="shared" si="0"/>
        <v>53.704096794735726</v>
      </c>
    </row>
    <row r="22" spans="1:5" ht="56.25" customHeight="1">
      <c r="A22" s="17" t="s">
        <v>19</v>
      </c>
      <c r="B22" s="13">
        <v>291</v>
      </c>
      <c r="C22" s="13">
        <v>120.6</v>
      </c>
      <c r="D22" s="13">
        <f t="shared" si="1"/>
        <v>-170.4</v>
      </c>
      <c r="E22" s="14">
        <f t="shared" si="0"/>
        <v>41.44329896907216</v>
      </c>
    </row>
    <row r="23" spans="1:5" ht="35.25" customHeight="1">
      <c r="A23" s="17" t="s">
        <v>11</v>
      </c>
      <c r="B23" s="13">
        <v>0</v>
      </c>
      <c r="C23" s="16">
        <v>0.4</v>
      </c>
      <c r="D23" s="13">
        <f t="shared" si="1"/>
        <v>0.4</v>
      </c>
      <c r="E23" s="14" t="e">
        <f t="shared" si="0"/>
        <v>#DIV/0!</v>
      </c>
    </row>
    <row r="24" spans="1:5" ht="36.75" customHeight="1">
      <c r="A24" s="17" t="s">
        <v>20</v>
      </c>
      <c r="B24" s="13">
        <v>87</v>
      </c>
      <c r="C24" s="16">
        <v>112.6</v>
      </c>
      <c r="D24" s="13">
        <f t="shared" si="1"/>
        <v>25.599999999999994</v>
      </c>
      <c r="E24" s="14">
        <f t="shared" si="0"/>
        <v>129.42528735632183</v>
      </c>
    </row>
    <row r="25" spans="1:5" ht="36" customHeight="1">
      <c r="A25" s="17" t="s">
        <v>21</v>
      </c>
      <c r="B25" s="13">
        <v>54.6</v>
      </c>
      <c r="C25" s="16">
        <v>6.7</v>
      </c>
      <c r="D25" s="13">
        <f t="shared" si="1"/>
        <v>-47.9</v>
      </c>
      <c r="E25" s="14">
        <f t="shared" si="0"/>
        <v>12.27106227106227</v>
      </c>
    </row>
    <row r="26" spans="1:5" ht="24.75" customHeight="1">
      <c r="A26" s="17" t="s">
        <v>22</v>
      </c>
      <c r="B26" s="13">
        <v>33.5</v>
      </c>
      <c r="C26" s="16">
        <v>3.8</v>
      </c>
      <c r="D26" s="13">
        <f t="shared" si="1"/>
        <v>-29.7</v>
      </c>
      <c r="E26" s="14">
        <f t="shared" si="0"/>
        <v>11.343283582089551</v>
      </c>
    </row>
    <row r="27" spans="1:5" ht="18" customHeight="1">
      <c r="A27" s="17" t="s">
        <v>23</v>
      </c>
      <c r="B27" s="13">
        <v>5</v>
      </c>
      <c r="C27" s="16">
        <v>8.9</v>
      </c>
      <c r="D27" s="13">
        <f t="shared" si="1"/>
        <v>3.9000000000000004</v>
      </c>
      <c r="E27" s="14">
        <f t="shared" si="0"/>
        <v>178</v>
      </c>
    </row>
    <row r="28" spans="1:5" ht="24" customHeight="1" thickBot="1">
      <c r="A28" s="20" t="s">
        <v>26</v>
      </c>
      <c r="B28" s="30">
        <f>B9+B21</f>
        <v>4854.1</v>
      </c>
      <c r="C28" s="30">
        <f>C9+C21</f>
        <v>3212.8999999999996</v>
      </c>
      <c r="D28" s="30">
        <f t="shared" si="1"/>
        <v>-1641.2000000000007</v>
      </c>
      <c r="E28" s="31">
        <f t="shared" si="0"/>
        <v>66.18940689314186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="96" zoomScaleSheetLayoutView="96" zoomScalePageLayoutView="0" workbookViewId="0" topLeftCell="A1">
      <pane xSplit="1" topLeftCell="B1" activePane="topRight" state="frozen"/>
      <selection pane="topLeft" activeCell="A7" sqref="A7"/>
      <selection pane="topRight" activeCell="AA27" sqref="AA27"/>
    </sheetView>
  </sheetViews>
  <sheetFormatPr defaultColWidth="9.140625" defaultRowHeight="12.75"/>
  <cols>
    <col min="1" max="1" width="35.140625" style="4" customWidth="1"/>
    <col min="2" max="2" width="10.57421875" style="4" customWidth="1"/>
    <col min="3" max="3" width="11.8515625" style="4" customWidth="1"/>
    <col min="4" max="4" width="9.7109375" style="4" customWidth="1"/>
    <col min="5" max="5" width="11.140625" style="4" customWidth="1"/>
    <col min="6" max="6" width="9.140625" style="4" customWidth="1"/>
    <col min="7" max="7" width="9.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5" width="9.57421875" style="4" customWidth="1"/>
    <col min="26" max="27" width="9.140625" style="4" customWidth="1"/>
    <col min="28" max="28" width="9.8515625" style="4" customWidth="1"/>
    <col min="29" max="16384" width="9.140625" style="4" customWidth="1"/>
  </cols>
  <sheetData>
    <row r="1" spans="1:2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45" t="s">
        <v>15</v>
      </c>
      <c r="AA1" s="45"/>
      <c r="AB1" s="45"/>
    </row>
    <row r="2" spans="1:2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7.25" customHeight="1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39.75" customHeight="1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7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44" t="s">
        <v>3</v>
      </c>
      <c r="AB7" s="44"/>
    </row>
    <row r="8" spans="1:28" ht="15.75" customHeight="1">
      <c r="A8" s="51" t="s">
        <v>0</v>
      </c>
      <c r="B8" s="46" t="s">
        <v>13</v>
      </c>
      <c r="C8" s="46"/>
      <c r="D8" s="46"/>
      <c r="E8" s="47" t="s">
        <v>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30" customHeight="1">
      <c r="A9" s="51"/>
      <c r="B9" s="46"/>
      <c r="C9" s="46"/>
      <c r="D9" s="46"/>
      <c r="E9" s="46" t="s">
        <v>14</v>
      </c>
      <c r="F9" s="46"/>
      <c r="G9" s="46"/>
      <c r="H9" s="46" t="s">
        <v>43</v>
      </c>
      <c r="I9" s="46"/>
      <c r="J9" s="46"/>
      <c r="K9" s="46" t="s">
        <v>44</v>
      </c>
      <c r="L9" s="46"/>
      <c r="M9" s="46"/>
      <c r="N9" s="46" t="s">
        <v>45</v>
      </c>
      <c r="O9" s="46"/>
      <c r="P9" s="46"/>
      <c r="Q9" s="46" t="s">
        <v>46</v>
      </c>
      <c r="R9" s="46"/>
      <c r="S9" s="46"/>
      <c r="T9" s="46" t="s">
        <v>47</v>
      </c>
      <c r="U9" s="46"/>
      <c r="V9" s="46"/>
      <c r="W9" s="48" t="s">
        <v>48</v>
      </c>
      <c r="X9" s="49"/>
      <c r="Y9" s="50"/>
      <c r="Z9" s="46" t="s">
        <v>49</v>
      </c>
      <c r="AA9" s="46"/>
      <c r="AB9" s="46"/>
    </row>
    <row r="10" spans="1:28" ht="78.75" customHeight="1">
      <c r="A10" s="51"/>
      <c r="B10" s="34" t="s">
        <v>37</v>
      </c>
      <c r="C10" s="34" t="s">
        <v>38</v>
      </c>
      <c r="D10" s="34" t="s">
        <v>1</v>
      </c>
      <c r="E10" s="34" t="s">
        <v>37</v>
      </c>
      <c r="F10" s="34" t="s">
        <v>38</v>
      </c>
      <c r="G10" s="34" t="s">
        <v>1</v>
      </c>
      <c r="H10" s="34" t="s">
        <v>37</v>
      </c>
      <c r="I10" s="34" t="s">
        <v>38</v>
      </c>
      <c r="J10" s="34" t="s">
        <v>1</v>
      </c>
      <c r="K10" s="34" t="s">
        <v>37</v>
      </c>
      <c r="L10" s="34" t="s">
        <v>38</v>
      </c>
      <c r="M10" s="34" t="s">
        <v>1</v>
      </c>
      <c r="N10" s="34" t="s">
        <v>37</v>
      </c>
      <c r="O10" s="34" t="s">
        <v>38</v>
      </c>
      <c r="P10" s="34" t="s">
        <v>1</v>
      </c>
      <c r="Q10" s="34" t="s">
        <v>37</v>
      </c>
      <c r="R10" s="34" t="s">
        <v>38</v>
      </c>
      <c r="S10" s="35" t="s">
        <v>1</v>
      </c>
      <c r="T10" s="34" t="s">
        <v>37</v>
      </c>
      <c r="U10" s="34" t="s">
        <v>38</v>
      </c>
      <c r="V10" s="35" t="s">
        <v>1</v>
      </c>
      <c r="W10" s="34" t="s">
        <v>37</v>
      </c>
      <c r="X10" s="34" t="s">
        <v>38</v>
      </c>
      <c r="Y10" s="35" t="s">
        <v>1</v>
      </c>
      <c r="Z10" s="34" t="s">
        <v>37</v>
      </c>
      <c r="AA10" s="34" t="s">
        <v>38</v>
      </c>
      <c r="AB10" s="35" t="s">
        <v>1</v>
      </c>
    </row>
    <row r="11" spans="1:28" s="32" customFormat="1" ht="22.5" customHeight="1">
      <c r="A11" s="36" t="s">
        <v>17</v>
      </c>
      <c r="B11" s="33">
        <f>SUM(B12:B22)</f>
        <v>2250.1</v>
      </c>
      <c r="C11" s="33">
        <f>SUM(C12:C22)</f>
        <v>2959.8999999999996</v>
      </c>
      <c r="D11" s="33">
        <f>C11/B11</f>
        <v>1.3154526465490421</v>
      </c>
      <c r="E11" s="33">
        <f>SUM(E12:E22)</f>
        <v>1657.3</v>
      </c>
      <c r="F11" s="33">
        <f>SUM(F12:F22)</f>
        <v>2295.7</v>
      </c>
      <c r="G11" s="37">
        <f>F11/E11</f>
        <v>1.3852048512641042</v>
      </c>
      <c r="H11" s="33">
        <f>SUM(H12:H22)</f>
        <v>571.8</v>
      </c>
      <c r="I11" s="33">
        <f>SUM(I12:I22)</f>
        <v>672.4</v>
      </c>
      <c r="J11" s="37">
        <f>I11/H11</f>
        <v>1.1759356418328086</v>
      </c>
      <c r="K11" s="33">
        <f>SUM(K12:K22)</f>
        <v>3</v>
      </c>
      <c r="L11" s="33">
        <f>SUM(L12:L22)</f>
        <v>-7.4</v>
      </c>
      <c r="M11" s="37">
        <f>L11/K11</f>
        <v>-2.466666666666667</v>
      </c>
      <c r="N11" s="33">
        <f>SUM(N12:N22)</f>
        <v>3</v>
      </c>
      <c r="O11" s="33">
        <f>SUM(O12:O22)</f>
        <v>11.8</v>
      </c>
      <c r="P11" s="37">
        <f>O11/N11</f>
        <v>3.9333333333333336</v>
      </c>
      <c r="Q11" s="33">
        <f>SUM(Q12:Q22)</f>
        <v>3</v>
      </c>
      <c r="R11" s="33">
        <f>SUM(R12:R22)</f>
        <v>7.3</v>
      </c>
      <c r="S11" s="37">
        <f>R11/Q11</f>
        <v>2.433333333333333</v>
      </c>
      <c r="T11" s="33">
        <f>SUM(T12:T22)</f>
        <v>5</v>
      </c>
      <c r="U11" s="33">
        <f>SUM(U12:U22)</f>
        <v>-10.399999999999999</v>
      </c>
      <c r="V11" s="37">
        <f>U11/T11</f>
        <v>-2.0799999999999996</v>
      </c>
      <c r="W11" s="33">
        <f>SUM(W12:W22)</f>
        <v>2</v>
      </c>
      <c r="X11" s="33">
        <f>SUM(X12:X22)</f>
        <v>-8.300000000000002</v>
      </c>
      <c r="Y11" s="37">
        <f>X11/W11</f>
        <v>-4.150000000000001</v>
      </c>
      <c r="Z11" s="33">
        <f>SUM(Z12:Z22)</f>
        <v>5</v>
      </c>
      <c r="AA11" s="33">
        <f>SUM(AA12:AA22)</f>
        <v>-1.1999999999999997</v>
      </c>
      <c r="AB11" s="37">
        <f>AA11/Z11</f>
        <v>-0.23999999999999994</v>
      </c>
    </row>
    <row r="12" spans="1:28" ht="17.25" customHeight="1">
      <c r="A12" s="38" t="s">
        <v>5</v>
      </c>
      <c r="B12" s="27">
        <f>E12+H12+K12+N12+Q12+T12+W12+Z12</f>
        <v>690</v>
      </c>
      <c r="C12" s="27">
        <f>F12+I12+L12+O12+R12+U12+X12+AA12</f>
        <v>1433.3</v>
      </c>
      <c r="D12" s="33">
        <f aca="true" t="shared" si="0" ref="D12:D30">C12/B12</f>
        <v>2.077246376811594</v>
      </c>
      <c r="E12" s="27">
        <v>369</v>
      </c>
      <c r="F12" s="25">
        <v>768.5</v>
      </c>
      <c r="G12" s="37">
        <f aca="true" t="shared" si="1" ref="G12:G30">F12/E12</f>
        <v>2.0826558265582658</v>
      </c>
      <c r="H12" s="25">
        <v>300</v>
      </c>
      <c r="I12" s="25">
        <v>618.2</v>
      </c>
      <c r="J12" s="37">
        <f aca="true" t="shared" si="2" ref="J12:J30">I12/H12</f>
        <v>2.0606666666666666</v>
      </c>
      <c r="K12" s="25">
        <v>3</v>
      </c>
      <c r="L12" s="25">
        <v>12.7</v>
      </c>
      <c r="M12" s="37">
        <f aca="true" t="shared" si="3" ref="M12:M30">L12/K12</f>
        <v>4.233333333333333</v>
      </c>
      <c r="N12" s="25">
        <v>3</v>
      </c>
      <c r="O12" s="25">
        <v>9.9</v>
      </c>
      <c r="P12" s="37">
        <f aca="true" t="shared" si="4" ref="P12:P30">O12/N12</f>
        <v>3.3000000000000003</v>
      </c>
      <c r="Q12" s="26">
        <v>3</v>
      </c>
      <c r="R12" s="26">
        <v>4.1</v>
      </c>
      <c r="S12" s="37">
        <f aca="true" t="shared" si="5" ref="S12:S30">R12/Q12</f>
        <v>1.3666666666666665</v>
      </c>
      <c r="T12" s="26">
        <v>5</v>
      </c>
      <c r="U12" s="26">
        <v>9.2</v>
      </c>
      <c r="V12" s="37">
        <f aca="true" t="shared" si="6" ref="V12:V30">U12/T12</f>
        <v>1.8399999999999999</v>
      </c>
      <c r="W12" s="26">
        <v>2</v>
      </c>
      <c r="X12" s="26">
        <v>8.1</v>
      </c>
      <c r="Y12" s="37">
        <f aca="true" t="shared" si="7" ref="Y12:Y30">X12/W12</f>
        <v>4.05</v>
      </c>
      <c r="Z12" s="26">
        <v>5</v>
      </c>
      <c r="AA12" s="26">
        <v>2.6</v>
      </c>
      <c r="AB12" s="37">
        <f aca="true" t="shared" si="8" ref="AB12:AB30">AA12/Z12</f>
        <v>0.52</v>
      </c>
    </row>
    <row r="13" spans="1:28" ht="17.25" customHeight="1">
      <c r="A13" s="38" t="s">
        <v>30</v>
      </c>
      <c r="B13" s="27">
        <f aca="true" t="shared" si="9" ref="B13:B29">E13+H13+K13+N13+Q13+T13+W13+Z13</f>
        <v>1349.8999999999999</v>
      </c>
      <c r="C13" s="27">
        <f aca="true" t="shared" si="10" ref="C13:C29">F13+I13+L13+O13+R13+U13+X13+AA13</f>
        <v>714.6999999999999</v>
      </c>
      <c r="D13" s="33">
        <f t="shared" si="0"/>
        <v>0.529446625675976</v>
      </c>
      <c r="E13" s="27">
        <v>1078.1</v>
      </c>
      <c r="F13" s="25">
        <v>570.8</v>
      </c>
      <c r="G13" s="37">
        <f t="shared" si="1"/>
        <v>0.5294499582599017</v>
      </c>
      <c r="H13" s="25">
        <v>271.8</v>
      </c>
      <c r="I13" s="25">
        <v>143.9</v>
      </c>
      <c r="J13" s="37">
        <f t="shared" si="2"/>
        <v>0.5294334069168506</v>
      </c>
      <c r="K13" s="25"/>
      <c r="L13" s="25"/>
      <c r="M13" s="37" t="e">
        <f t="shared" si="3"/>
        <v>#DIV/0!</v>
      </c>
      <c r="N13" s="25"/>
      <c r="O13" s="25"/>
      <c r="P13" s="37" t="e">
        <f t="shared" si="4"/>
        <v>#DIV/0!</v>
      </c>
      <c r="Q13" s="26"/>
      <c r="R13" s="26"/>
      <c r="S13" s="37" t="e">
        <f t="shared" si="5"/>
        <v>#DIV/0!</v>
      </c>
      <c r="T13" s="26"/>
      <c r="U13" s="26"/>
      <c r="V13" s="37" t="e">
        <f t="shared" si="6"/>
        <v>#DIV/0!</v>
      </c>
      <c r="W13" s="26"/>
      <c r="X13" s="26"/>
      <c r="Y13" s="37" t="e">
        <f t="shared" si="7"/>
        <v>#DIV/0!</v>
      </c>
      <c r="Z13" s="26"/>
      <c r="AA13" s="26"/>
      <c r="AB13" s="37" t="e">
        <f t="shared" si="8"/>
        <v>#DIV/0!</v>
      </c>
    </row>
    <row r="14" spans="1:28" ht="35.25" customHeight="1">
      <c r="A14" s="39" t="s">
        <v>31</v>
      </c>
      <c r="B14" s="27">
        <f t="shared" si="9"/>
        <v>140.2</v>
      </c>
      <c r="C14" s="27">
        <f t="shared" si="10"/>
        <v>754</v>
      </c>
      <c r="D14" s="33">
        <f t="shared" si="0"/>
        <v>5.378031383737518</v>
      </c>
      <c r="E14" s="27">
        <v>140.2</v>
      </c>
      <c r="F14" s="25">
        <v>754</v>
      </c>
      <c r="G14" s="37">
        <f t="shared" si="1"/>
        <v>5.378031383737518</v>
      </c>
      <c r="H14" s="25"/>
      <c r="I14" s="25"/>
      <c r="J14" s="37" t="e">
        <f t="shared" si="2"/>
        <v>#DIV/0!</v>
      </c>
      <c r="K14" s="25"/>
      <c r="L14" s="25"/>
      <c r="M14" s="37" t="e">
        <f t="shared" si="3"/>
        <v>#DIV/0!</v>
      </c>
      <c r="N14" s="25"/>
      <c r="O14" s="25"/>
      <c r="P14" s="37" t="e">
        <f t="shared" si="4"/>
        <v>#DIV/0!</v>
      </c>
      <c r="Q14" s="26"/>
      <c r="R14" s="26"/>
      <c r="S14" s="37" t="e">
        <f t="shared" si="5"/>
        <v>#DIV/0!</v>
      </c>
      <c r="T14" s="26"/>
      <c r="U14" s="26"/>
      <c r="V14" s="37" t="e">
        <f t="shared" si="6"/>
        <v>#DIV/0!</v>
      </c>
      <c r="W14" s="26"/>
      <c r="X14" s="26"/>
      <c r="Y14" s="37" t="e">
        <f t="shared" si="7"/>
        <v>#DIV/0!</v>
      </c>
      <c r="Z14" s="26"/>
      <c r="AA14" s="26"/>
      <c r="AB14" s="37" t="e">
        <f t="shared" si="8"/>
        <v>#DIV/0!</v>
      </c>
    </row>
    <row r="15" spans="1:28" ht="33" customHeight="1">
      <c r="A15" s="39" t="s">
        <v>6</v>
      </c>
      <c r="B15" s="27">
        <f t="shared" si="9"/>
        <v>0</v>
      </c>
      <c r="C15" s="27">
        <f t="shared" si="10"/>
        <v>-2.4</v>
      </c>
      <c r="D15" s="33" t="e">
        <f t="shared" si="0"/>
        <v>#DIV/0!</v>
      </c>
      <c r="E15" s="27"/>
      <c r="F15" s="25">
        <v>-2.4</v>
      </c>
      <c r="G15" s="37" t="e">
        <f t="shared" si="1"/>
        <v>#DIV/0!</v>
      </c>
      <c r="H15" s="25"/>
      <c r="I15" s="25"/>
      <c r="J15" s="37" t="e">
        <f t="shared" si="2"/>
        <v>#DIV/0!</v>
      </c>
      <c r="K15" s="25"/>
      <c r="L15" s="25"/>
      <c r="M15" s="37" t="e">
        <f t="shared" si="3"/>
        <v>#DIV/0!</v>
      </c>
      <c r="N15" s="25"/>
      <c r="O15" s="25"/>
      <c r="P15" s="37" t="e">
        <f t="shared" si="4"/>
        <v>#DIV/0!</v>
      </c>
      <c r="Q15" s="26"/>
      <c r="R15" s="26"/>
      <c r="S15" s="37" t="e">
        <f t="shared" si="5"/>
        <v>#DIV/0!</v>
      </c>
      <c r="T15" s="26"/>
      <c r="U15" s="26"/>
      <c r="V15" s="37" t="e">
        <f t="shared" si="6"/>
        <v>#DIV/0!</v>
      </c>
      <c r="W15" s="26"/>
      <c r="X15" s="26"/>
      <c r="Y15" s="37" t="e">
        <f t="shared" si="7"/>
        <v>#DIV/0!</v>
      </c>
      <c r="Z15" s="26"/>
      <c r="AA15" s="26"/>
      <c r="AB15" s="37" t="e">
        <f t="shared" si="8"/>
        <v>#DIV/0!</v>
      </c>
    </row>
    <row r="16" spans="1:28" ht="33" customHeight="1">
      <c r="A16" s="39" t="s">
        <v>29</v>
      </c>
      <c r="B16" s="27">
        <f t="shared" si="9"/>
        <v>20</v>
      </c>
      <c r="C16" s="27">
        <f t="shared" si="10"/>
        <v>140.2</v>
      </c>
      <c r="D16" s="33">
        <f t="shared" si="0"/>
        <v>7.01</v>
      </c>
      <c r="E16" s="27">
        <v>20</v>
      </c>
      <c r="F16" s="25">
        <v>140.2</v>
      </c>
      <c r="G16" s="37">
        <f t="shared" si="1"/>
        <v>7.01</v>
      </c>
      <c r="H16" s="25"/>
      <c r="I16" s="25"/>
      <c r="J16" s="37" t="e">
        <f t="shared" si="2"/>
        <v>#DIV/0!</v>
      </c>
      <c r="K16" s="25"/>
      <c r="L16" s="25"/>
      <c r="M16" s="37" t="e">
        <f t="shared" si="3"/>
        <v>#DIV/0!</v>
      </c>
      <c r="N16" s="25"/>
      <c r="O16" s="25"/>
      <c r="P16" s="37" t="e">
        <f t="shared" si="4"/>
        <v>#DIV/0!</v>
      </c>
      <c r="Q16" s="26"/>
      <c r="R16" s="26"/>
      <c r="S16" s="37" t="e">
        <f t="shared" si="5"/>
        <v>#DIV/0!</v>
      </c>
      <c r="T16" s="26"/>
      <c r="U16" s="26"/>
      <c r="V16" s="37" t="e">
        <f t="shared" si="6"/>
        <v>#DIV/0!</v>
      </c>
      <c r="W16" s="26"/>
      <c r="X16" s="26"/>
      <c r="Y16" s="37" t="e">
        <f t="shared" si="7"/>
        <v>#DIV/0!</v>
      </c>
      <c r="Z16" s="26"/>
      <c r="AA16" s="26"/>
      <c r="AB16" s="37" t="e">
        <f t="shared" si="8"/>
        <v>#DIV/0!</v>
      </c>
    </row>
    <row r="17" spans="1:28" ht="20.25" customHeight="1">
      <c r="A17" s="39" t="s">
        <v>10</v>
      </c>
      <c r="B17" s="27">
        <f t="shared" si="9"/>
        <v>0</v>
      </c>
      <c r="C17" s="27">
        <f t="shared" si="10"/>
        <v>0</v>
      </c>
      <c r="D17" s="33" t="e">
        <f t="shared" si="0"/>
        <v>#DIV/0!</v>
      </c>
      <c r="E17" s="27"/>
      <c r="F17" s="25"/>
      <c r="G17" s="37" t="e">
        <f t="shared" si="1"/>
        <v>#DIV/0!</v>
      </c>
      <c r="H17" s="25"/>
      <c r="I17" s="25"/>
      <c r="J17" s="37" t="e">
        <f t="shared" si="2"/>
        <v>#DIV/0!</v>
      </c>
      <c r="K17" s="25"/>
      <c r="L17" s="25"/>
      <c r="M17" s="37" t="e">
        <f t="shared" si="3"/>
        <v>#DIV/0!</v>
      </c>
      <c r="N17" s="25"/>
      <c r="O17" s="25"/>
      <c r="P17" s="37" t="e">
        <f t="shared" si="4"/>
        <v>#DIV/0!</v>
      </c>
      <c r="Q17" s="26"/>
      <c r="R17" s="26"/>
      <c r="S17" s="37" t="e">
        <f t="shared" si="5"/>
        <v>#DIV/0!</v>
      </c>
      <c r="T17" s="26"/>
      <c r="U17" s="26"/>
      <c r="V17" s="37" t="e">
        <f t="shared" si="6"/>
        <v>#DIV/0!</v>
      </c>
      <c r="W17" s="26"/>
      <c r="X17" s="26"/>
      <c r="Y17" s="37" t="e">
        <f t="shared" si="7"/>
        <v>#DIV/0!</v>
      </c>
      <c r="Z17" s="26"/>
      <c r="AA17" s="26"/>
      <c r="AB17" s="37" t="e">
        <f t="shared" si="8"/>
        <v>#DIV/0!</v>
      </c>
    </row>
    <row r="18" spans="1:28" ht="17.25" customHeight="1">
      <c r="A18" s="38" t="s">
        <v>8</v>
      </c>
      <c r="B18" s="27">
        <f t="shared" si="9"/>
        <v>0</v>
      </c>
      <c r="C18" s="27">
        <f t="shared" si="10"/>
        <v>-57.2</v>
      </c>
      <c r="D18" s="33" t="e">
        <f t="shared" si="0"/>
        <v>#DIV/0!</v>
      </c>
      <c r="E18" s="27"/>
      <c r="F18" s="25"/>
      <c r="G18" s="37" t="e">
        <f t="shared" si="1"/>
        <v>#DIV/0!</v>
      </c>
      <c r="H18" s="25"/>
      <c r="I18" s="25">
        <v>-59.1</v>
      </c>
      <c r="J18" s="37" t="e">
        <f t="shared" si="2"/>
        <v>#DIV/0!</v>
      </c>
      <c r="K18" s="25"/>
      <c r="L18" s="25">
        <v>-3.1</v>
      </c>
      <c r="M18" s="37" t="e">
        <f t="shared" si="3"/>
        <v>#DIV/0!</v>
      </c>
      <c r="N18" s="25"/>
      <c r="O18" s="25">
        <v>1.8</v>
      </c>
      <c r="P18" s="37" t="e">
        <f t="shared" si="4"/>
        <v>#DIV/0!</v>
      </c>
      <c r="Q18" s="26"/>
      <c r="R18" s="26">
        <v>0.7</v>
      </c>
      <c r="S18" s="37" t="e">
        <f t="shared" si="5"/>
        <v>#DIV/0!</v>
      </c>
      <c r="T18" s="26"/>
      <c r="U18" s="26">
        <v>1.8</v>
      </c>
      <c r="V18" s="37" t="e">
        <f t="shared" si="6"/>
        <v>#DIV/0!</v>
      </c>
      <c r="W18" s="26"/>
      <c r="X18" s="26">
        <v>0.7</v>
      </c>
      <c r="Y18" s="37" t="e">
        <f t="shared" si="7"/>
        <v>#DIV/0!</v>
      </c>
      <c r="Z18" s="26"/>
      <c r="AA18" s="26"/>
      <c r="AB18" s="37" t="e">
        <f t="shared" si="8"/>
        <v>#DIV/0!</v>
      </c>
    </row>
    <row r="19" spans="1:28" ht="17.25" customHeight="1">
      <c r="A19" s="38" t="s">
        <v>28</v>
      </c>
      <c r="B19" s="27">
        <f t="shared" si="9"/>
        <v>0</v>
      </c>
      <c r="C19" s="27">
        <f t="shared" si="10"/>
        <v>-87.3</v>
      </c>
      <c r="D19" s="33" t="e">
        <f t="shared" si="0"/>
        <v>#DIV/0!</v>
      </c>
      <c r="E19" s="27"/>
      <c r="F19" s="25"/>
      <c r="G19" s="37" t="e">
        <f t="shared" si="1"/>
        <v>#DIV/0!</v>
      </c>
      <c r="H19" s="25"/>
      <c r="I19" s="25">
        <v>-30.6</v>
      </c>
      <c r="J19" s="37" t="e">
        <f t="shared" si="2"/>
        <v>#DIV/0!</v>
      </c>
      <c r="K19" s="25"/>
      <c r="L19" s="25">
        <v>-17</v>
      </c>
      <c r="M19" s="37" t="e">
        <f t="shared" si="3"/>
        <v>#DIV/0!</v>
      </c>
      <c r="N19" s="25"/>
      <c r="O19" s="25">
        <v>0.1</v>
      </c>
      <c r="P19" s="37" t="e">
        <f t="shared" si="4"/>
        <v>#DIV/0!</v>
      </c>
      <c r="Q19" s="26"/>
      <c r="R19" s="26">
        <v>2.5</v>
      </c>
      <c r="S19" s="37" t="e">
        <f t="shared" si="5"/>
        <v>#DIV/0!</v>
      </c>
      <c r="T19" s="26"/>
      <c r="U19" s="26">
        <v>-21.4</v>
      </c>
      <c r="V19" s="37" t="e">
        <f t="shared" si="6"/>
        <v>#DIV/0!</v>
      </c>
      <c r="W19" s="26"/>
      <c r="X19" s="26">
        <v>-17.1</v>
      </c>
      <c r="Y19" s="37" t="e">
        <f t="shared" si="7"/>
        <v>#DIV/0!</v>
      </c>
      <c r="Z19" s="26"/>
      <c r="AA19" s="26">
        <v>-3.8</v>
      </c>
      <c r="AB19" s="37" t="e">
        <f t="shared" si="8"/>
        <v>#DIV/0!</v>
      </c>
    </row>
    <row r="20" spans="1:28" ht="33" customHeight="1">
      <c r="A20" s="39" t="s">
        <v>39</v>
      </c>
      <c r="B20" s="27">
        <f t="shared" si="9"/>
        <v>0</v>
      </c>
      <c r="C20" s="27">
        <f t="shared" si="10"/>
        <v>0</v>
      </c>
      <c r="D20" s="33" t="e">
        <f t="shared" si="0"/>
        <v>#DIV/0!</v>
      </c>
      <c r="E20" s="27"/>
      <c r="F20" s="25"/>
      <c r="G20" s="37" t="e">
        <f t="shared" si="1"/>
        <v>#DIV/0!</v>
      </c>
      <c r="H20" s="25"/>
      <c r="I20" s="25"/>
      <c r="J20" s="37" t="e">
        <f t="shared" si="2"/>
        <v>#DIV/0!</v>
      </c>
      <c r="K20" s="25"/>
      <c r="L20" s="25"/>
      <c r="M20" s="37" t="e">
        <f t="shared" si="3"/>
        <v>#DIV/0!</v>
      </c>
      <c r="N20" s="25"/>
      <c r="O20" s="25"/>
      <c r="P20" s="37" t="e">
        <f t="shared" si="4"/>
        <v>#DIV/0!</v>
      </c>
      <c r="Q20" s="26"/>
      <c r="R20" s="26"/>
      <c r="S20" s="37" t="e">
        <f t="shared" si="5"/>
        <v>#DIV/0!</v>
      </c>
      <c r="T20" s="26"/>
      <c r="U20" s="26"/>
      <c r="V20" s="37" t="e">
        <f t="shared" si="6"/>
        <v>#DIV/0!</v>
      </c>
      <c r="W20" s="26"/>
      <c r="X20" s="26"/>
      <c r="Y20" s="37" t="e">
        <f t="shared" si="7"/>
        <v>#DIV/0!</v>
      </c>
      <c r="Z20" s="26"/>
      <c r="AA20" s="26"/>
      <c r="AB20" s="37" t="e">
        <f t="shared" si="8"/>
        <v>#DIV/0!</v>
      </c>
    </row>
    <row r="21" spans="1:28" ht="17.25" customHeight="1">
      <c r="A21" s="39" t="s">
        <v>7</v>
      </c>
      <c r="B21" s="27">
        <f t="shared" si="9"/>
        <v>50</v>
      </c>
      <c r="C21" s="27">
        <f t="shared" si="10"/>
        <v>64.6</v>
      </c>
      <c r="D21" s="33">
        <f t="shared" si="0"/>
        <v>1.2919999999999998</v>
      </c>
      <c r="E21" s="27">
        <v>50</v>
      </c>
      <c r="F21" s="25">
        <v>64.6</v>
      </c>
      <c r="G21" s="37">
        <f t="shared" si="1"/>
        <v>1.2919999999999998</v>
      </c>
      <c r="H21" s="25"/>
      <c r="I21" s="25"/>
      <c r="J21" s="37" t="e">
        <f t="shared" si="2"/>
        <v>#DIV/0!</v>
      </c>
      <c r="K21" s="25"/>
      <c r="L21" s="25"/>
      <c r="M21" s="37" t="e">
        <f t="shared" si="3"/>
        <v>#DIV/0!</v>
      </c>
      <c r="N21" s="25"/>
      <c r="O21" s="25"/>
      <c r="P21" s="37" t="e">
        <f t="shared" si="4"/>
        <v>#DIV/0!</v>
      </c>
      <c r="Q21" s="26"/>
      <c r="R21" s="26"/>
      <c r="S21" s="37" t="e">
        <f t="shared" si="5"/>
        <v>#DIV/0!</v>
      </c>
      <c r="T21" s="26"/>
      <c r="U21" s="26"/>
      <c r="V21" s="37" t="e">
        <f t="shared" si="6"/>
        <v>#DIV/0!</v>
      </c>
      <c r="W21" s="26"/>
      <c r="X21" s="26"/>
      <c r="Y21" s="37" t="e">
        <f t="shared" si="7"/>
        <v>#DIV/0!</v>
      </c>
      <c r="Z21" s="26"/>
      <c r="AA21" s="26"/>
      <c r="AB21" s="37" t="e">
        <f t="shared" si="8"/>
        <v>#DIV/0!</v>
      </c>
    </row>
    <row r="22" spans="1:28" ht="17.25" customHeight="1">
      <c r="A22" s="40" t="s">
        <v>12</v>
      </c>
      <c r="B22" s="27">
        <f t="shared" si="9"/>
        <v>0</v>
      </c>
      <c r="C22" s="27">
        <f t="shared" si="10"/>
        <v>0</v>
      </c>
      <c r="D22" s="33" t="e">
        <f t="shared" si="0"/>
        <v>#DIV/0!</v>
      </c>
      <c r="E22" s="27"/>
      <c r="F22" s="25"/>
      <c r="G22" s="37" t="e">
        <f t="shared" si="1"/>
        <v>#DIV/0!</v>
      </c>
      <c r="H22" s="25"/>
      <c r="I22" s="25"/>
      <c r="J22" s="37" t="e">
        <f t="shared" si="2"/>
        <v>#DIV/0!</v>
      </c>
      <c r="K22" s="25"/>
      <c r="L22" s="25"/>
      <c r="M22" s="37" t="e">
        <f t="shared" si="3"/>
        <v>#DIV/0!</v>
      </c>
      <c r="N22" s="25"/>
      <c r="O22" s="25"/>
      <c r="P22" s="37" t="e">
        <f t="shared" si="4"/>
        <v>#DIV/0!</v>
      </c>
      <c r="Q22" s="26"/>
      <c r="R22" s="26"/>
      <c r="S22" s="37" t="e">
        <f t="shared" si="5"/>
        <v>#DIV/0!</v>
      </c>
      <c r="T22" s="26"/>
      <c r="U22" s="26"/>
      <c r="V22" s="37" t="e">
        <f t="shared" si="6"/>
        <v>#DIV/0!</v>
      </c>
      <c r="W22" s="26"/>
      <c r="X22" s="26"/>
      <c r="Y22" s="37" t="e">
        <f t="shared" si="7"/>
        <v>#DIV/0!</v>
      </c>
      <c r="Z22" s="26"/>
      <c r="AA22" s="26"/>
      <c r="AB22" s="37" t="e">
        <f t="shared" si="8"/>
        <v>#DIV/0!</v>
      </c>
    </row>
    <row r="23" spans="1:28" s="32" customFormat="1" ht="17.25" customHeight="1">
      <c r="A23" s="41" t="s">
        <v>18</v>
      </c>
      <c r="B23" s="33">
        <f>SUM(B24:B29)</f>
        <v>126.2</v>
      </c>
      <c r="C23" s="33">
        <f>SUM(C24:C29)</f>
        <v>253.00000000000003</v>
      </c>
      <c r="D23" s="33">
        <f t="shared" si="0"/>
        <v>2.0047543581616485</v>
      </c>
      <c r="E23" s="33">
        <f>SUM(E24:E29)</f>
        <v>77.7</v>
      </c>
      <c r="F23" s="33">
        <f>SUM(F24:F29)</f>
        <v>202.10000000000002</v>
      </c>
      <c r="G23" s="37">
        <f t="shared" si="1"/>
        <v>2.6010296010296012</v>
      </c>
      <c r="H23" s="33">
        <f>SUM(H24:H29)</f>
        <v>21.5</v>
      </c>
      <c r="I23" s="33">
        <f>SUM(I24:I29)</f>
        <v>17.599999999999998</v>
      </c>
      <c r="J23" s="37">
        <f t="shared" si="2"/>
        <v>0.8186046511627906</v>
      </c>
      <c r="K23" s="33">
        <f>SUM(K24:K29)</f>
        <v>5</v>
      </c>
      <c r="L23" s="33">
        <f>SUM(L24:L29)</f>
        <v>13.5</v>
      </c>
      <c r="M23" s="37">
        <f t="shared" si="3"/>
        <v>2.7</v>
      </c>
      <c r="N23" s="33">
        <f>SUM(N24:N29)</f>
        <v>10</v>
      </c>
      <c r="O23" s="33">
        <f>SUM(O24:O29)</f>
        <v>0</v>
      </c>
      <c r="P23" s="37">
        <f t="shared" si="4"/>
        <v>0</v>
      </c>
      <c r="Q23" s="33">
        <f>SUM(Q24:Q29)</f>
        <v>0</v>
      </c>
      <c r="R23" s="33">
        <f>SUM(R24:R29)</f>
        <v>1.9</v>
      </c>
      <c r="S23" s="37" t="e">
        <f t="shared" si="5"/>
        <v>#DIV/0!</v>
      </c>
      <c r="T23" s="33">
        <f>SUM(T24:T29)</f>
        <v>4</v>
      </c>
      <c r="U23" s="33">
        <f>SUM(U24:U29)</f>
        <v>7.2</v>
      </c>
      <c r="V23" s="37">
        <f t="shared" si="6"/>
        <v>1.8</v>
      </c>
      <c r="W23" s="33">
        <f>SUM(W24:W29)</f>
        <v>5</v>
      </c>
      <c r="X23" s="33">
        <f>SUM(X24:X29)</f>
        <v>2.7</v>
      </c>
      <c r="Y23" s="37">
        <f t="shared" si="7"/>
        <v>0.54</v>
      </c>
      <c r="Z23" s="33">
        <f>SUM(Z24:Z29)</f>
        <v>3</v>
      </c>
      <c r="AA23" s="33">
        <f>SUM(AA24:AA29)</f>
        <v>8</v>
      </c>
      <c r="AB23" s="37">
        <f t="shared" si="8"/>
        <v>2.6666666666666665</v>
      </c>
    </row>
    <row r="24" spans="1:28" ht="48.75" customHeight="1">
      <c r="A24" s="39" t="s">
        <v>19</v>
      </c>
      <c r="B24" s="27">
        <f t="shared" si="9"/>
        <v>93.6</v>
      </c>
      <c r="C24" s="27">
        <f t="shared" si="10"/>
        <v>120.60000000000002</v>
      </c>
      <c r="D24" s="33">
        <f t="shared" si="0"/>
        <v>1.2884615384615388</v>
      </c>
      <c r="E24" s="27">
        <v>75</v>
      </c>
      <c r="F24" s="25">
        <v>91.9</v>
      </c>
      <c r="G24" s="37">
        <f t="shared" si="1"/>
        <v>1.2253333333333334</v>
      </c>
      <c r="H24" s="25">
        <v>15.1</v>
      </c>
      <c r="I24" s="25">
        <v>17.4</v>
      </c>
      <c r="J24" s="37">
        <f t="shared" si="2"/>
        <v>1.1523178807947019</v>
      </c>
      <c r="K24" s="25">
        <v>3.5</v>
      </c>
      <c r="L24" s="25">
        <v>3.5</v>
      </c>
      <c r="M24" s="37">
        <f t="shared" si="3"/>
        <v>1</v>
      </c>
      <c r="N24" s="25"/>
      <c r="O24" s="25"/>
      <c r="P24" s="37" t="e">
        <f t="shared" si="4"/>
        <v>#DIV/0!</v>
      </c>
      <c r="Q24" s="26"/>
      <c r="R24" s="26">
        <v>1.9</v>
      </c>
      <c r="S24" s="37" t="e">
        <f t="shared" si="5"/>
        <v>#DIV/0!</v>
      </c>
      <c r="T24" s="26"/>
      <c r="U24" s="26">
        <v>3.2</v>
      </c>
      <c r="V24" s="37" t="e">
        <f t="shared" si="6"/>
        <v>#DIV/0!</v>
      </c>
      <c r="W24" s="26"/>
      <c r="X24" s="26">
        <v>2.7</v>
      </c>
      <c r="Y24" s="37" t="e">
        <f t="shared" si="7"/>
        <v>#DIV/0!</v>
      </c>
      <c r="Z24" s="26"/>
      <c r="AA24" s="26"/>
      <c r="AB24" s="37" t="e">
        <f t="shared" si="8"/>
        <v>#DIV/0!</v>
      </c>
    </row>
    <row r="25" spans="1:28" ht="34.5" customHeight="1">
      <c r="A25" s="39" t="s">
        <v>11</v>
      </c>
      <c r="B25" s="27">
        <f t="shared" si="9"/>
        <v>0</v>
      </c>
      <c r="C25" s="27">
        <f t="shared" si="10"/>
        <v>0.4</v>
      </c>
      <c r="D25" s="33" t="e">
        <f t="shared" si="0"/>
        <v>#DIV/0!</v>
      </c>
      <c r="E25" s="27"/>
      <c r="F25" s="25">
        <v>0.4</v>
      </c>
      <c r="G25" s="37" t="e">
        <f t="shared" si="1"/>
        <v>#DIV/0!</v>
      </c>
      <c r="H25" s="25"/>
      <c r="I25" s="25"/>
      <c r="J25" s="37" t="e">
        <f t="shared" si="2"/>
        <v>#DIV/0!</v>
      </c>
      <c r="K25" s="25"/>
      <c r="L25" s="25"/>
      <c r="M25" s="37" t="e">
        <f t="shared" si="3"/>
        <v>#DIV/0!</v>
      </c>
      <c r="N25" s="25"/>
      <c r="O25" s="25"/>
      <c r="P25" s="37" t="e">
        <f t="shared" si="4"/>
        <v>#DIV/0!</v>
      </c>
      <c r="Q25" s="26"/>
      <c r="R25" s="26"/>
      <c r="S25" s="37" t="e">
        <f t="shared" si="5"/>
        <v>#DIV/0!</v>
      </c>
      <c r="T25" s="26"/>
      <c r="U25" s="26"/>
      <c r="V25" s="37" t="e">
        <f t="shared" si="6"/>
        <v>#DIV/0!</v>
      </c>
      <c r="W25" s="26"/>
      <c r="X25" s="26"/>
      <c r="Y25" s="37" t="e">
        <f t="shared" si="7"/>
        <v>#DIV/0!</v>
      </c>
      <c r="Z25" s="26"/>
      <c r="AA25" s="26"/>
      <c r="AB25" s="37" t="e">
        <f t="shared" si="8"/>
        <v>#DIV/0!</v>
      </c>
    </row>
    <row r="26" spans="1:28" ht="30.75" customHeight="1">
      <c r="A26" s="39" t="s">
        <v>20</v>
      </c>
      <c r="B26" s="27">
        <f t="shared" si="9"/>
        <v>24.2</v>
      </c>
      <c r="C26" s="27">
        <f t="shared" si="10"/>
        <v>112.6</v>
      </c>
      <c r="D26" s="33">
        <f t="shared" si="0"/>
        <v>4.652892561983471</v>
      </c>
      <c r="E26" s="27">
        <v>0.7</v>
      </c>
      <c r="F26" s="25">
        <v>90.6</v>
      </c>
      <c r="G26" s="37">
        <f t="shared" si="1"/>
        <v>129.42857142857142</v>
      </c>
      <c r="H26" s="25"/>
      <c r="I26" s="25"/>
      <c r="J26" s="37" t="e">
        <f t="shared" si="2"/>
        <v>#DIV/0!</v>
      </c>
      <c r="K26" s="25">
        <v>1.5</v>
      </c>
      <c r="L26" s="25">
        <v>10</v>
      </c>
      <c r="M26" s="37">
        <f t="shared" si="3"/>
        <v>6.666666666666667</v>
      </c>
      <c r="N26" s="25">
        <v>10</v>
      </c>
      <c r="O26" s="25"/>
      <c r="P26" s="37">
        <f t="shared" si="4"/>
        <v>0</v>
      </c>
      <c r="Q26" s="26"/>
      <c r="R26" s="26"/>
      <c r="S26" s="37" t="e">
        <f t="shared" si="5"/>
        <v>#DIV/0!</v>
      </c>
      <c r="T26" s="26">
        <v>4</v>
      </c>
      <c r="U26" s="26">
        <v>4</v>
      </c>
      <c r="V26" s="37">
        <f t="shared" si="6"/>
        <v>1</v>
      </c>
      <c r="W26" s="26">
        <v>5</v>
      </c>
      <c r="X26" s="26"/>
      <c r="Y26" s="37">
        <f t="shared" si="7"/>
        <v>0</v>
      </c>
      <c r="Z26" s="26">
        <v>3</v>
      </c>
      <c r="AA26" s="26">
        <v>8</v>
      </c>
      <c r="AB26" s="37">
        <f t="shared" si="8"/>
        <v>2.6666666666666665</v>
      </c>
    </row>
    <row r="27" spans="1:28" ht="30.75" customHeight="1">
      <c r="A27" s="39" t="s">
        <v>21</v>
      </c>
      <c r="B27" s="27">
        <f t="shared" si="9"/>
        <v>6.4</v>
      </c>
      <c r="C27" s="27">
        <f t="shared" si="10"/>
        <v>6.7</v>
      </c>
      <c r="D27" s="33">
        <f t="shared" si="0"/>
        <v>1.046875</v>
      </c>
      <c r="E27" s="27"/>
      <c r="F27" s="25">
        <v>6.5</v>
      </c>
      <c r="G27" s="37" t="e">
        <f t="shared" si="1"/>
        <v>#DIV/0!</v>
      </c>
      <c r="H27" s="25">
        <v>6.4</v>
      </c>
      <c r="I27" s="25">
        <v>0.2</v>
      </c>
      <c r="J27" s="37">
        <f t="shared" si="2"/>
        <v>0.03125</v>
      </c>
      <c r="K27" s="25"/>
      <c r="L27" s="25"/>
      <c r="M27" s="37" t="e">
        <f t="shared" si="3"/>
        <v>#DIV/0!</v>
      </c>
      <c r="N27" s="25"/>
      <c r="O27" s="25"/>
      <c r="P27" s="37" t="e">
        <f t="shared" si="4"/>
        <v>#DIV/0!</v>
      </c>
      <c r="Q27" s="26"/>
      <c r="R27" s="26"/>
      <c r="S27" s="37" t="e">
        <f t="shared" si="5"/>
        <v>#DIV/0!</v>
      </c>
      <c r="T27" s="26"/>
      <c r="U27" s="26"/>
      <c r="V27" s="37" t="e">
        <f t="shared" si="6"/>
        <v>#DIV/0!</v>
      </c>
      <c r="W27" s="26"/>
      <c r="X27" s="26"/>
      <c r="Y27" s="37" t="e">
        <f t="shared" si="7"/>
        <v>#DIV/0!</v>
      </c>
      <c r="Z27" s="26"/>
      <c r="AA27" s="26"/>
      <c r="AB27" s="37" t="e">
        <f t="shared" si="8"/>
        <v>#DIV/0!</v>
      </c>
    </row>
    <row r="28" spans="1:28" ht="30.75" customHeight="1">
      <c r="A28" s="39" t="s">
        <v>22</v>
      </c>
      <c r="B28" s="27">
        <f t="shared" si="9"/>
        <v>2</v>
      </c>
      <c r="C28" s="27">
        <f t="shared" si="10"/>
        <v>3.8</v>
      </c>
      <c r="D28" s="33">
        <f t="shared" si="0"/>
        <v>1.9</v>
      </c>
      <c r="E28" s="27">
        <v>2</v>
      </c>
      <c r="F28" s="25">
        <v>3.8</v>
      </c>
      <c r="G28" s="37">
        <f t="shared" si="1"/>
        <v>1.9</v>
      </c>
      <c r="H28" s="25"/>
      <c r="I28" s="25"/>
      <c r="J28" s="37" t="e">
        <f t="shared" si="2"/>
        <v>#DIV/0!</v>
      </c>
      <c r="K28" s="25"/>
      <c r="L28" s="25"/>
      <c r="M28" s="37" t="e">
        <f t="shared" si="3"/>
        <v>#DIV/0!</v>
      </c>
      <c r="N28" s="25"/>
      <c r="O28" s="25"/>
      <c r="P28" s="37" t="e">
        <f t="shared" si="4"/>
        <v>#DIV/0!</v>
      </c>
      <c r="Q28" s="26"/>
      <c r="R28" s="26"/>
      <c r="S28" s="37" t="e">
        <f t="shared" si="5"/>
        <v>#DIV/0!</v>
      </c>
      <c r="T28" s="26"/>
      <c r="U28" s="26"/>
      <c r="V28" s="37" t="e">
        <f t="shared" si="6"/>
        <v>#DIV/0!</v>
      </c>
      <c r="W28" s="26"/>
      <c r="X28" s="26"/>
      <c r="Y28" s="37" t="e">
        <f t="shared" si="7"/>
        <v>#DIV/0!</v>
      </c>
      <c r="Z28" s="26"/>
      <c r="AA28" s="26"/>
      <c r="AB28" s="37" t="e">
        <f t="shared" si="8"/>
        <v>#DIV/0!</v>
      </c>
    </row>
    <row r="29" spans="1:28" ht="18" customHeight="1">
      <c r="A29" s="39" t="s">
        <v>23</v>
      </c>
      <c r="B29" s="27">
        <f t="shared" si="9"/>
        <v>0</v>
      </c>
      <c r="C29" s="27">
        <f t="shared" si="10"/>
        <v>8.9</v>
      </c>
      <c r="D29" s="33" t="e">
        <f t="shared" si="0"/>
        <v>#DIV/0!</v>
      </c>
      <c r="E29" s="27"/>
      <c r="F29" s="25">
        <v>8.9</v>
      </c>
      <c r="G29" s="37" t="e">
        <f t="shared" si="1"/>
        <v>#DIV/0!</v>
      </c>
      <c r="H29" s="25"/>
      <c r="I29" s="25"/>
      <c r="J29" s="37" t="e">
        <f t="shared" si="2"/>
        <v>#DIV/0!</v>
      </c>
      <c r="K29" s="25"/>
      <c r="L29" s="25"/>
      <c r="M29" s="37" t="e">
        <f t="shared" si="3"/>
        <v>#DIV/0!</v>
      </c>
      <c r="N29" s="25"/>
      <c r="O29" s="25"/>
      <c r="P29" s="37" t="e">
        <f t="shared" si="4"/>
        <v>#DIV/0!</v>
      </c>
      <c r="Q29" s="26"/>
      <c r="R29" s="26"/>
      <c r="S29" s="37" t="e">
        <f t="shared" si="5"/>
        <v>#DIV/0!</v>
      </c>
      <c r="T29" s="26"/>
      <c r="U29" s="26"/>
      <c r="V29" s="37" t="e">
        <f t="shared" si="6"/>
        <v>#DIV/0!</v>
      </c>
      <c r="W29" s="26"/>
      <c r="X29" s="26"/>
      <c r="Y29" s="37" t="e">
        <f t="shared" si="7"/>
        <v>#DIV/0!</v>
      </c>
      <c r="Z29" s="26"/>
      <c r="AA29" s="26"/>
      <c r="AB29" s="37" t="e">
        <f t="shared" si="8"/>
        <v>#DIV/0!</v>
      </c>
    </row>
    <row r="30" spans="1:28" s="32" customFormat="1" ht="24" customHeight="1">
      <c r="A30" s="37" t="s">
        <v>26</v>
      </c>
      <c r="B30" s="33">
        <f>B11+B23</f>
        <v>2376.2999999999997</v>
      </c>
      <c r="C30" s="33">
        <f>C11+C23</f>
        <v>3212.8999999999996</v>
      </c>
      <c r="D30" s="33">
        <f t="shared" si="0"/>
        <v>1.352059925093633</v>
      </c>
      <c r="E30" s="33">
        <f>E11+E23</f>
        <v>1735</v>
      </c>
      <c r="F30" s="33">
        <f>F11+F23</f>
        <v>2497.7999999999997</v>
      </c>
      <c r="G30" s="37">
        <f t="shared" si="1"/>
        <v>1.4396541786743515</v>
      </c>
      <c r="H30" s="33">
        <f>H11+H23</f>
        <v>593.3</v>
      </c>
      <c r="I30" s="33">
        <f>I11+I23</f>
        <v>690</v>
      </c>
      <c r="J30" s="37">
        <f t="shared" si="2"/>
        <v>1.1629866846452048</v>
      </c>
      <c r="K30" s="33">
        <f>K11+K23</f>
        <v>8</v>
      </c>
      <c r="L30" s="33">
        <f>L11+L23</f>
        <v>6.1</v>
      </c>
      <c r="M30" s="37">
        <f t="shared" si="3"/>
        <v>0.7625</v>
      </c>
      <c r="N30" s="33">
        <f>N11+N23</f>
        <v>13</v>
      </c>
      <c r="O30" s="33">
        <f>O11+O23</f>
        <v>11.8</v>
      </c>
      <c r="P30" s="37">
        <f t="shared" si="4"/>
        <v>0.9076923076923078</v>
      </c>
      <c r="Q30" s="33">
        <f>Q11+Q23</f>
        <v>3</v>
      </c>
      <c r="R30" s="33">
        <f>R11+R23</f>
        <v>9.2</v>
      </c>
      <c r="S30" s="37">
        <f t="shared" si="5"/>
        <v>3.0666666666666664</v>
      </c>
      <c r="T30" s="33">
        <f>T11+T23</f>
        <v>9</v>
      </c>
      <c r="U30" s="33">
        <f>U11+U23</f>
        <v>-3.1999999999999984</v>
      </c>
      <c r="V30" s="37">
        <f t="shared" si="6"/>
        <v>-0.3555555555555554</v>
      </c>
      <c r="W30" s="33">
        <f>W11+W23</f>
        <v>7</v>
      </c>
      <c r="X30" s="33">
        <f>X11+X23</f>
        <v>-5.600000000000002</v>
      </c>
      <c r="Y30" s="37">
        <f t="shared" si="7"/>
        <v>-0.8000000000000004</v>
      </c>
      <c r="Z30" s="33">
        <f>Z11+Z23</f>
        <v>8</v>
      </c>
      <c r="AA30" s="33">
        <f>AA11+AA23</f>
        <v>6.800000000000001</v>
      </c>
      <c r="AB30" s="37">
        <f t="shared" si="8"/>
        <v>0.8500000000000001</v>
      </c>
    </row>
    <row r="41" ht="15.75">
      <c r="E41" s="5"/>
    </row>
  </sheetData>
  <sheetProtection/>
  <mergeCells count="16">
    <mergeCell ref="Z9:AB9"/>
    <mergeCell ref="K9:M9"/>
    <mergeCell ref="N9:P9"/>
    <mergeCell ref="E9:G9"/>
    <mergeCell ref="H9:J9"/>
    <mergeCell ref="A8:A10"/>
    <mergeCell ref="AA7:AB7"/>
    <mergeCell ref="Z1:AB1"/>
    <mergeCell ref="A4:AB4"/>
    <mergeCell ref="A5:AB5"/>
    <mergeCell ref="A3:AB3"/>
    <mergeCell ref="Q9:S9"/>
    <mergeCell ref="B8:D9"/>
    <mergeCell ref="E8:AB8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42" t="s">
        <v>16</v>
      </c>
      <c r="E1" s="42"/>
    </row>
    <row r="2" spans="1:5" ht="15.75" customHeight="1">
      <c r="A2" s="6"/>
      <c r="B2" s="6"/>
      <c r="C2" s="6"/>
      <c r="D2" s="6"/>
      <c r="E2" s="6"/>
    </row>
    <row r="3" spans="1:5" ht="17.25" customHeight="1">
      <c r="A3" s="42" t="s">
        <v>4</v>
      </c>
      <c r="B3" s="42"/>
      <c r="C3" s="42"/>
      <c r="D3" s="42"/>
      <c r="E3" s="42"/>
    </row>
    <row r="4" spans="1:6" ht="39.75" customHeight="1">
      <c r="A4" s="42" t="s">
        <v>42</v>
      </c>
      <c r="B4" s="42"/>
      <c r="C4" s="42"/>
      <c r="D4" s="42"/>
      <c r="E4" s="42"/>
      <c r="F4" s="3"/>
    </row>
    <row r="5" spans="1:5" ht="17.25" customHeight="1">
      <c r="A5" s="42" t="s">
        <v>36</v>
      </c>
      <c r="B5" s="42"/>
      <c r="C5" s="42"/>
      <c r="D5" s="42"/>
      <c r="E5" s="42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3" t="s">
        <v>3</v>
      </c>
      <c r="E7" s="43"/>
    </row>
    <row r="8" spans="1:5" ht="85.5" customHeight="1" thickBot="1">
      <c r="A8" s="9" t="s">
        <v>0</v>
      </c>
      <c r="B8" s="10" t="s">
        <v>40</v>
      </c>
      <c r="C8" s="10" t="s">
        <v>34</v>
      </c>
      <c r="D8" s="10" t="s">
        <v>9</v>
      </c>
      <c r="E8" s="11" t="s">
        <v>1</v>
      </c>
    </row>
    <row r="9" spans="1:5" ht="17.25" customHeight="1">
      <c r="A9" s="12" t="s">
        <v>17</v>
      </c>
      <c r="B9" s="28">
        <f>SUM(B10:B20)</f>
        <v>2250.1</v>
      </c>
      <c r="C9" s="28">
        <f>SUM(C10:C20)</f>
        <v>2959.8999999999996</v>
      </c>
      <c r="D9" s="28">
        <f>C9-B9</f>
        <v>709.7999999999997</v>
      </c>
      <c r="E9" s="29">
        <f aca="true" t="shared" si="0" ref="E9:E28">C9/B9*100</f>
        <v>131.5452646549042</v>
      </c>
    </row>
    <row r="10" spans="1:5" ht="17.25" customHeight="1">
      <c r="A10" s="15" t="s">
        <v>5</v>
      </c>
      <c r="B10" s="13">
        <v>690</v>
      </c>
      <c r="C10" s="16">
        <v>1433.3</v>
      </c>
      <c r="D10" s="13">
        <f aca="true" t="shared" si="1" ref="D10:D28">C10-B10</f>
        <v>743.3</v>
      </c>
      <c r="E10" s="14">
        <f t="shared" si="0"/>
        <v>207.7246376811594</v>
      </c>
    </row>
    <row r="11" spans="1:5" ht="17.25" customHeight="1">
      <c r="A11" s="15" t="s">
        <v>30</v>
      </c>
      <c r="B11" s="13">
        <v>1349.9</v>
      </c>
      <c r="C11" s="16">
        <v>714.7</v>
      </c>
      <c r="D11" s="13">
        <f t="shared" si="1"/>
        <v>-635.2</v>
      </c>
      <c r="E11" s="14">
        <f t="shared" si="0"/>
        <v>52.944662567597604</v>
      </c>
    </row>
    <row r="12" spans="1:5" ht="34.5" customHeight="1">
      <c r="A12" s="17" t="s">
        <v>31</v>
      </c>
      <c r="B12" s="13">
        <v>140.2</v>
      </c>
      <c r="C12" s="16">
        <v>754</v>
      </c>
      <c r="D12" s="13">
        <f t="shared" si="1"/>
        <v>613.8</v>
      </c>
      <c r="E12" s="14">
        <f t="shared" si="0"/>
        <v>537.8031383737518</v>
      </c>
    </row>
    <row r="13" spans="1:5" ht="42" customHeight="1">
      <c r="A13" s="17" t="s">
        <v>6</v>
      </c>
      <c r="B13" s="13"/>
      <c r="C13" s="13">
        <v>-2.4</v>
      </c>
      <c r="D13" s="13">
        <f t="shared" si="1"/>
        <v>-2.4</v>
      </c>
      <c r="E13" s="14"/>
    </row>
    <row r="14" spans="1:5" ht="41.25" customHeight="1">
      <c r="A14" s="17" t="s">
        <v>27</v>
      </c>
      <c r="B14" s="13">
        <v>20</v>
      </c>
      <c r="C14" s="13">
        <v>140.2</v>
      </c>
      <c r="D14" s="13">
        <f t="shared" si="1"/>
        <v>120.19999999999999</v>
      </c>
      <c r="E14" s="14">
        <f t="shared" si="0"/>
        <v>701</v>
      </c>
    </row>
    <row r="15" spans="1:5" ht="20.25" customHeight="1">
      <c r="A15" s="17" t="s">
        <v>10</v>
      </c>
      <c r="B15" s="13"/>
      <c r="C15" s="13"/>
      <c r="D15" s="13">
        <f t="shared" si="1"/>
        <v>0</v>
      </c>
      <c r="E15" s="14"/>
    </row>
    <row r="16" spans="1:5" ht="17.25" customHeight="1">
      <c r="A16" s="15" t="s">
        <v>8</v>
      </c>
      <c r="B16" s="13"/>
      <c r="C16" s="16">
        <v>-57.2</v>
      </c>
      <c r="D16" s="13">
        <f t="shared" si="1"/>
        <v>-57.2</v>
      </c>
      <c r="E16" s="14"/>
    </row>
    <row r="17" spans="1:5" ht="17.25" customHeight="1">
      <c r="A17" s="15" t="s">
        <v>28</v>
      </c>
      <c r="B17" s="13"/>
      <c r="C17" s="16">
        <v>-87.3</v>
      </c>
      <c r="D17" s="13">
        <f t="shared" si="1"/>
        <v>-87.3</v>
      </c>
      <c r="E17" s="14"/>
    </row>
    <row r="18" spans="1:5" ht="17.25" customHeight="1">
      <c r="A18" s="15" t="s">
        <v>39</v>
      </c>
      <c r="B18" s="13"/>
      <c r="C18" s="16"/>
      <c r="D18" s="13"/>
      <c r="E18" s="14"/>
    </row>
    <row r="19" spans="1:5" ht="17.25" customHeight="1">
      <c r="A19" s="17" t="s">
        <v>7</v>
      </c>
      <c r="B19" s="13">
        <v>50</v>
      </c>
      <c r="C19" s="16">
        <v>64.6</v>
      </c>
      <c r="D19" s="13">
        <f t="shared" si="1"/>
        <v>14.599999999999994</v>
      </c>
      <c r="E19" s="14">
        <f t="shared" si="0"/>
        <v>129.2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126.2</v>
      </c>
      <c r="C21" s="28">
        <f>SUM(C22:C27)</f>
        <v>253</v>
      </c>
      <c r="D21" s="28">
        <f t="shared" si="1"/>
        <v>126.8</v>
      </c>
      <c r="E21" s="29">
        <f t="shared" si="0"/>
        <v>200.4754358161648</v>
      </c>
    </row>
    <row r="22" spans="1:5" ht="56.25" customHeight="1">
      <c r="A22" s="17" t="s">
        <v>19</v>
      </c>
      <c r="B22" s="13">
        <v>93.6</v>
      </c>
      <c r="C22" s="13">
        <v>120.6</v>
      </c>
      <c r="D22" s="13">
        <f t="shared" si="1"/>
        <v>27</v>
      </c>
      <c r="E22" s="14">
        <f t="shared" si="0"/>
        <v>128.84615384615387</v>
      </c>
    </row>
    <row r="23" spans="1:5" ht="36" customHeight="1">
      <c r="A23" s="17" t="s">
        <v>11</v>
      </c>
      <c r="B23" s="13"/>
      <c r="C23" s="16">
        <v>0.4</v>
      </c>
      <c r="D23" s="13">
        <f t="shared" si="1"/>
        <v>0.4</v>
      </c>
      <c r="E23" s="14"/>
    </row>
    <row r="24" spans="1:5" ht="36.75" customHeight="1">
      <c r="A24" s="17" t="s">
        <v>20</v>
      </c>
      <c r="B24" s="13">
        <v>24.2</v>
      </c>
      <c r="C24" s="16">
        <v>112.6</v>
      </c>
      <c r="D24" s="13">
        <f t="shared" si="1"/>
        <v>88.39999999999999</v>
      </c>
      <c r="E24" s="14">
        <f t="shared" si="0"/>
        <v>465.28925619834706</v>
      </c>
    </row>
    <row r="25" spans="1:5" ht="36" customHeight="1">
      <c r="A25" s="17" t="s">
        <v>21</v>
      </c>
      <c r="B25" s="13">
        <v>6.4</v>
      </c>
      <c r="C25" s="16">
        <v>6.7</v>
      </c>
      <c r="D25" s="13">
        <f t="shared" si="1"/>
        <v>0.2999999999999998</v>
      </c>
      <c r="E25" s="14">
        <f t="shared" si="0"/>
        <v>104.6875</v>
      </c>
    </row>
    <row r="26" spans="1:5" ht="17.25" customHeight="1">
      <c r="A26" s="17" t="s">
        <v>22</v>
      </c>
      <c r="B26" s="13">
        <v>2</v>
      </c>
      <c r="C26" s="16">
        <v>3.8</v>
      </c>
      <c r="D26" s="13">
        <f t="shared" si="1"/>
        <v>1.7999999999999998</v>
      </c>
      <c r="E26" s="14">
        <f t="shared" si="0"/>
        <v>190</v>
      </c>
    </row>
    <row r="27" spans="1:5" ht="18" customHeight="1">
      <c r="A27" s="17" t="s">
        <v>23</v>
      </c>
      <c r="B27" s="13"/>
      <c r="C27" s="16">
        <v>8.9</v>
      </c>
      <c r="D27" s="13">
        <f t="shared" si="1"/>
        <v>8.9</v>
      </c>
      <c r="E27" s="14"/>
    </row>
    <row r="28" spans="1:5" ht="24" customHeight="1" thickBot="1">
      <c r="A28" s="20" t="s">
        <v>26</v>
      </c>
      <c r="B28" s="30">
        <f>B9+B21</f>
        <v>2376.2999999999997</v>
      </c>
      <c r="C28" s="30">
        <f>C9+C21</f>
        <v>3212.8999999999996</v>
      </c>
      <c r="D28" s="30">
        <f t="shared" si="1"/>
        <v>836.5999999999999</v>
      </c>
      <c r="E28" s="31">
        <f t="shared" si="0"/>
        <v>135.20599250936328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2023-02-01T11:20:02Z</cp:lastPrinted>
  <dcterms:created xsi:type="dcterms:W3CDTF">1996-10-08T23:32:33Z</dcterms:created>
  <dcterms:modified xsi:type="dcterms:W3CDTF">2023-02-01T11:24:31Z</dcterms:modified>
  <cp:category/>
  <cp:version/>
  <cp:contentType/>
  <cp:contentStatus/>
</cp:coreProperties>
</file>