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<sst xmlns="http://schemas.openxmlformats.org/spreadsheetml/2006/main" count="125" uniqueCount="55">
  <si>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</si>
  <si>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</si>
  <si>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</si>
  <si>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</si>
  <si>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</si>
  <si>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</si>
  <si>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</si>
  <si>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</si>
  <si>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</si>
  <si>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</si>
  <si>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</si>
  <si>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</si>
  <si>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</si>
  <si>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</si>
  <si>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</si>
  <si>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</si>
  <si>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</si>
  <si>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</si>
  <si>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</si>
  <si>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</si>
  <si>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</si>
  <si>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</si>
  <si>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</si>
  <si>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</si>
  <si>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</si>
  <si>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</si>
  <si>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</si>
  <si>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</si>
  <si>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</si>
  <si>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</si>
  <si>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</si>
  <si>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</si>
  <si>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</si>
  <si>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</si>
  <si>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</si>
  <si>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</si>
  <si>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</si>
  <si>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</si>
  <si>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</si>
  <si>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</si>
  <si>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</si>
  <si>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</si>
  <si>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</si>
  <si>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</si>
  <si>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</si>
  <si>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</si>
  <si>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июнь  2021 - 2022 года</t>
  </si>
  <si>
    <t>факт за январь -июнь  2021 года</t>
  </si>
  <si>
    <t>факт за январь - июнь  2022 года</t>
  </si>
  <si>
    <t>за январь - июнь  2022 года</t>
  </si>
  <si>
    <t xml:space="preserve"> план на январь - июнь  2022 года</t>
  </si>
  <si>
    <t>факт за январь -июнь  2022 года</t>
  </si>
  <si>
    <t>за  январь - июнь  2022 года</t>
  </si>
  <si>
    <t xml:space="preserve"> план на январь-июнь  2022 года</t>
  </si>
  <si>
    <t>факт за январь-июнь 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</si>
</sst>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8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34932.8</v>
      </c>
      <c r="C9" s="46">
        <f>SUM(C10:C19)</f>
        <v>34980.200000000004</v>
      </c>
      <c r="D9" s="46">
        <f>C9-B9</f>
        <v>47.400000000001455</v>
      </c>
      <c r="E9" s="47">
        <f aca="true" t="shared" si="0" ref="E9:E31">C9/B9*100</f>
        <v>100.13568909449</v>
      </c>
    </row>
    <row r="10" spans="1:5" ht="17.25" customHeight="1">
      <c r="A10" s="58" t="s">
        <v>6</v>
      </c>
      <c r="B10" s="35">
        <v>13215.7</v>
      </c>
      <c r="C10" s="35">
        <v>13527.3</v>
      </c>
      <c r="D10" s="35">
        <f aca="true" t="shared" si="1" ref="D10:D27">C10-B10</f>
        <v>311.59999999999854</v>
      </c>
      <c r="E10" s="33">
        <f t="shared" si="0"/>
        <v>102.35780170554717</v>
      </c>
    </row>
    <row r="11" spans="1:5" ht="17.25" customHeight="1">
      <c r="A11" s="34" t="s">
        <v>39</v>
      </c>
      <c r="B11" s="32">
        <v>6902.7</v>
      </c>
      <c r="C11" s="32">
        <v>8714.4</v>
      </c>
      <c r="D11" s="32">
        <f t="shared" si="1"/>
        <v>1811.6999999999998</v>
      </c>
      <c r="E11" s="33">
        <f t="shared" si="0"/>
        <v>126.24625146681734</v>
      </c>
    </row>
    <row r="12" spans="1:5" ht="34.5" customHeight="1">
      <c r="A12" s="49" t="s">
        <v>43</v>
      </c>
      <c r="B12" s="32">
        <v>5641.3</v>
      </c>
      <c r="C12" s="32">
        <v>5396.9</v>
      </c>
      <c r="D12" s="32">
        <f t="shared" si="1"/>
        <v>-244.40000000000055</v>
      </c>
      <c r="E12" s="33">
        <f t="shared" si="0"/>
        <v>95.66766525446262</v>
      </c>
    </row>
    <row r="13" spans="1:5" ht="39" customHeight="1">
      <c r="A13" s="37" t="s">
        <v>7</v>
      </c>
      <c r="B13" s="32">
        <v>698.4</v>
      </c>
      <c r="C13" s="32">
        <v>92.7</v>
      </c>
      <c r="D13" s="32">
        <f t="shared" si="1"/>
        <v>-605.6999999999999</v>
      </c>
      <c r="E13" s="33">
        <f t="shared" si="0"/>
        <v>13.27319587628866</v>
      </c>
    </row>
    <row r="14" spans="1:8" ht="42" customHeight="1">
      <c r="A14" s="37" t="s">
        <v>40</v>
      </c>
      <c r="B14" s="32">
        <v>509.3</v>
      </c>
      <c r="C14" s="32">
        <v>904.7</v>
      </c>
      <c r="D14" s="32">
        <f t="shared" si="1"/>
        <v>395.40000000000003</v>
      </c>
      <c r="E14" s="33">
        <f t="shared" si="0"/>
        <v>177.63597094050658</v>
      </c>
      <c r="H14" s="106"/>
    </row>
    <row r="15" spans="1:5" ht="21" customHeight="1">
      <c r="A15" s="37" t="s">
        <v>11</v>
      </c>
      <c r="B15" s="32">
        <v>4319.9</v>
      </c>
      <c r="C15" s="32">
        <v>3404.1</v>
      </c>
      <c r="D15" s="32">
        <f t="shared" si="1"/>
        <v>-915.7999999999997</v>
      </c>
      <c r="E15" s="33">
        <f t="shared" si="0"/>
        <v>78.80043519525915</v>
      </c>
    </row>
    <row r="16" spans="1:5" ht="17.25" customHeight="1">
      <c r="A16" s="34" t="s">
        <v>9</v>
      </c>
      <c r="B16" s="32">
        <v>83</v>
      </c>
      <c r="C16" s="32">
        <v>64.7</v>
      </c>
      <c r="D16" s="32">
        <f t="shared" si="1"/>
        <v>-18.299999999999997</v>
      </c>
      <c r="E16" s="33">
        <f t="shared" si="0"/>
        <v>77.95180722891567</v>
      </c>
    </row>
    <row r="17" spans="1:5" ht="17.25" customHeight="1">
      <c r="A17" s="34" t="s">
        <v>42</v>
      </c>
      <c r="B17" s="32">
        <v>3009.5</v>
      </c>
      <c r="C17" s="32">
        <v>2229.6</v>
      </c>
      <c r="D17" s="32">
        <f t="shared" si="1"/>
        <v>-779.9000000000001</v>
      </c>
      <c r="E17" s="33">
        <f t="shared" si="0"/>
        <v>74.08539624522345</v>
      </c>
    </row>
    <row r="18" spans="1:5" ht="17.25" customHeight="1">
      <c r="A18" s="37" t="s">
        <v>8</v>
      </c>
      <c r="B18" s="38">
        <v>553</v>
      </c>
      <c r="C18" s="38">
        <v>645.8</v>
      </c>
      <c r="D18" s="32">
        <f t="shared" si="1"/>
        <v>92.79999999999995</v>
      </c>
      <c r="E18" s="33">
        <f t="shared" si="0"/>
        <v>116.78119349005425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3461.9</v>
      </c>
      <c r="C20" s="46">
        <f>SUM(C21:C27)</f>
        <v>6955.000000000001</v>
      </c>
      <c r="D20" s="46">
        <f t="shared" si="1"/>
        <v>3493.100000000001</v>
      </c>
      <c r="E20" s="47">
        <f t="shared" si="0"/>
        <v>200.9012392039054</v>
      </c>
    </row>
    <row r="21" spans="1:9" ht="56.25" customHeight="1">
      <c r="A21" s="62" t="s">
        <v>20</v>
      </c>
      <c r="B21" s="35">
        <v>2389.5</v>
      </c>
      <c r="C21" s="35">
        <v>1920.3</v>
      </c>
      <c r="D21" s="35">
        <f t="shared" si="1"/>
        <v>-469.20000000000005</v>
      </c>
      <c r="E21" s="33">
        <f t="shared" si="0"/>
        <v>80.36409290646579</v>
      </c>
      <c r="H21" t="s">
        <v>45</v>
      </c>
      <c r="I21" s="8"/>
    </row>
    <row r="22" spans="1:5" ht="31.5" customHeight="1">
      <c r="A22" s="37" t="s">
        <v>12</v>
      </c>
      <c r="B22" s="32">
        <v>64.3</v>
      </c>
      <c r="C22" s="32">
        <v>66.9</v>
      </c>
      <c r="D22" s="32">
        <f t="shared" si="1"/>
        <v>2.6000000000000085</v>
      </c>
      <c r="E22" s="33">
        <f t="shared" si="0"/>
        <v>104.04354587869365</v>
      </c>
    </row>
    <row r="23" spans="1:5" ht="36.75" customHeight="1">
      <c r="A23" s="37" t="s">
        <v>21</v>
      </c>
      <c r="B23" s="32">
        <v>757.4</v>
      </c>
      <c r="C23" s="32">
        <v>584.7</v>
      </c>
      <c r="D23" s="32">
        <f t="shared" si="1"/>
        <v>-172.69999999999993</v>
      </c>
      <c r="E23" s="33">
        <f t="shared" si="0"/>
        <v>77.19831000792185</v>
      </c>
    </row>
    <row r="24" spans="1:5" ht="36" customHeight="1">
      <c r="A24" s="37" t="s">
        <v>22</v>
      </c>
      <c r="B24" s="38">
        <v>97.7</v>
      </c>
      <c r="C24" s="38">
        <v>4220.3</v>
      </c>
      <c r="D24" s="32">
        <f t="shared" si="1"/>
        <v>4122.6</v>
      </c>
      <c r="E24" s="33">
        <f t="shared" si="0"/>
        <v>4319.651995905834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153</v>
      </c>
      <c r="C26" s="32">
        <v>156.6</v>
      </c>
      <c r="D26" s="32">
        <f t="shared" si="1"/>
        <v>3.5999999999999943</v>
      </c>
      <c r="E26" s="33">
        <f t="shared" si="0"/>
        <v>102.35294117647058</v>
      </c>
    </row>
    <row r="27" spans="1:5" ht="18" customHeight="1">
      <c r="A27" s="37" t="s">
        <v>25</v>
      </c>
      <c r="B27" s="38"/>
      <c r="C27" s="38">
        <v>6.2</v>
      </c>
      <c r="D27" s="32">
        <f t="shared" si="1"/>
        <v>6.2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38394.700000000004</v>
      </c>
      <c r="C31" s="46">
        <f>C9+C20</f>
        <v>41935.200000000004</v>
      </c>
      <c r="D31" s="46">
        <f>D9+D20</f>
        <v>3540.5000000000023</v>
      </c>
      <c r="E31" s="47">
        <f t="shared" si="0"/>
        <v>109.22132481826918</v>
      </c>
    </row>
    <row r="32" spans="1:5" ht="13.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4" sqref="AA24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3.8515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6.5" customHeight="1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17.25" customHeight="1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6" t="s">
        <v>3</v>
      </c>
      <c r="AB5" s="126"/>
    </row>
    <row r="6" spans="1:28" ht="15.75" customHeight="1" thickBot="1">
      <c r="A6" s="110" t="s">
        <v>0</v>
      </c>
      <c r="B6" s="113" t="s">
        <v>14</v>
      </c>
      <c r="C6" s="114"/>
      <c r="D6" s="115"/>
      <c r="E6" s="119" t="s">
        <v>2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20"/>
    </row>
    <row r="7" spans="1:28" ht="37.5" customHeight="1" thickBot="1">
      <c r="A7" s="124"/>
      <c r="B7" s="116"/>
      <c r="C7" s="117"/>
      <c r="D7" s="118"/>
      <c r="E7" s="111" t="s">
        <v>15</v>
      </c>
      <c r="F7" s="111"/>
      <c r="G7" s="112"/>
      <c r="H7" s="110" t="s">
        <v>28</v>
      </c>
      <c r="I7" s="111"/>
      <c r="J7" s="112"/>
      <c r="K7" s="121" t="s">
        <v>29</v>
      </c>
      <c r="L7" s="122"/>
      <c r="M7" s="123"/>
      <c r="N7" s="110" t="s">
        <v>30</v>
      </c>
      <c r="O7" s="111"/>
      <c r="P7" s="112"/>
      <c r="Q7" s="110" t="s">
        <v>31</v>
      </c>
      <c r="R7" s="111"/>
      <c r="S7" s="112"/>
      <c r="T7" s="110" t="s">
        <v>32</v>
      </c>
      <c r="U7" s="111"/>
      <c r="V7" s="112"/>
      <c r="W7" s="110" t="s">
        <v>33</v>
      </c>
      <c r="X7" s="111"/>
      <c r="Y7" s="112"/>
      <c r="Z7" s="121" t="s">
        <v>34</v>
      </c>
      <c r="AA7" s="122"/>
      <c r="AB7" s="123"/>
    </row>
    <row r="8" spans="1:28" ht="72" customHeight="1" thickBot="1">
      <c r="A8" s="125"/>
      <c r="B8" s="70" t="s">
        <v>53</v>
      </c>
      <c r="C8" s="14" t="s">
        <v>54</v>
      </c>
      <c r="D8" s="14" t="s">
        <v>1</v>
      </c>
      <c r="E8" s="70" t="s">
        <v>53</v>
      </c>
      <c r="F8" s="14" t="s">
        <v>54</v>
      </c>
      <c r="G8" s="14" t="s">
        <v>1</v>
      </c>
      <c r="H8" s="70" t="s">
        <v>53</v>
      </c>
      <c r="I8" s="14" t="s">
        <v>54</v>
      </c>
      <c r="J8" s="14" t="s">
        <v>1</v>
      </c>
      <c r="K8" s="70" t="s">
        <v>53</v>
      </c>
      <c r="L8" s="14" t="s">
        <v>54</v>
      </c>
      <c r="M8" s="14" t="s">
        <v>1</v>
      </c>
      <c r="N8" s="70" t="s">
        <v>53</v>
      </c>
      <c r="O8" s="14" t="s">
        <v>54</v>
      </c>
      <c r="P8" s="14" t="s">
        <v>1</v>
      </c>
      <c r="Q8" s="70" t="s">
        <v>53</v>
      </c>
      <c r="R8" s="14" t="s">
        <v>54</v>
      </c>
      <c r="S8" s="14" t="s">
        <v>1</v>
      </c>
      <c r="T8" s="70" t="s">
        <v>53</v>
      </c>
      <c r="U8" s="14" t="s">
        <v>54</v>
      </c>
      <c r="V8" s="14" t="s">
        <v>1</v>
      </c>
      <c r="W8" s="70" t="s">
        <v>53</v>
      </c>
      <c r="X8" s="14" t="s">
        <v>54</v>
      </c>
      <c r="Y8" s="14" t="s">
        <v>1</v>
      </c>
      <c r="Z8" s="70" t="s">
        <v>53</v>
      </c>
      <c r="AA8" s="14" t="s">
        <v>54</v>
      </c>
      <c r="AB8" s="14" t="s">
        <v>1</v>
      </c>
    </row>
    <row r="9" spans="1:28" ht="22.5" customHeight="1">
      <c r="A9" s="18" t="s">
        <v>17</v>
      </c>
      <c r="B9" s="75">
        <f>E9+H9+K9+N9+Q9+T9+W9+Z9</f>
        <v>32756.400000000005</v>
      </c>
      <c r="C9" s="76">
        <f>F9+I9+L9+O9+R9+U9+X9+AA9</f>
        <v>34980.200000000004</v>
      </c>
      <c r="D9" s="77">
        <f aca="true" t="shared" si="0" ref="D9:D27">C9/B9</f>
        <v>1.067889023213784</v>
      </c>
      <c r="E9" s="68">
        <f>SUM(E10:E19)</f>
        <v>22343.800000000003</v>
      </c>
      <c r="F9" s="69">
        <f>SUM(F10:F19)</f>
        <v>24155.699999999997</v>
      </c>
      <c r="G9" s="71">
        <f aca="true" t="shared" si="1" ref="G9:G29">F9/E9</f>
        <v>1.0810918465077557</v>
      </c>
      <c r="H9" s="75">
        <f>SUM(H10:H19)</f>
        <v>7644.6</v>
      </c>
      <c r="I9" s="76">
        <f>SUM(I10:I19)</f>
        <v>7684.5</v>
      </c>
      <c r="J9" s="77">
        <f aca="true" t="shared" si="2" ref="J9:J15">I9/H9</f>
        <v>1.0052193705360646</v>
      </c>
      <c r="K9" s="68">
        <f>SUM(K10:K19)</f>
        <v>250</v>
      </c>
      <c r="L9" s="69">
        <f>SUM(L10:L19)</f>
        <v>238.6</v>
      </c>
      <c r="M9" s="71">
        <f aca="true" t="shared" si="3" ref="M9:M18">L9/K9</f>
        <v>0.9544</v>
      </c>
      <c r="N9" s="75">
        <f>SUM(N10:N19)</f>
        <v>355.90000000000003</v>
      </c>
      <c r="O9" s="76">
        <f>SUM(O10:O19)</f>
        <v>340.2</v>
      </c>
      <c r="P9" s="77">
        <f>O9/N9</f>
        <v>0.9558864849676875</v>
      </c>
      <c r="Q9" s="68">
        <f>SUM(Q10:Q19)</f>
        <v>344.9</v>
      </c>
      <c r="R9" s="69">
        <f>SUM(R10:R19)</f>
        <v>349</v>
      </c>
      <c r="S9" s="71">
        <f>R9/Q9</f>
        <v>1.011887503624239</v>
      </c>
      <c r="T9" s="75">
        <f>SUM(T10:T19)</f>
        <v>924.9000000000001</v>
      </c>
      <c r="U9" s="76">
        <f>SUM(U10:U19)</f>
        <v>1243.1</v>
      </c>
      <c r="V9" s="77">
        <f>U9/T9</f>
        <v>1.3440371932100765</v>
      </c>
      <c r="W9" s="68">
        <f>SUM(W10:W19)</f>
        <v>502.5</v>
      </c>
      <c r="X9" s="69">
        <f>SUM(X10:X19)</f>
        <v>548.3</v>
      </c>
      <c r="Y9" s="71">
        <f>X9/W9</f>
        <v>1.0911442786069652</v>
      </c>
      <c r="Z9" s="75">
        <f>SUM(Z10:Z19)</f>
        <v>389.8</v>
      </c>
      <c r="AA9" s="76">
        <f>SUM(AA10:AA19)</f>
        <v>420.80000000000007</v>
      </c>
      <c r="AB9" s="77">
        <f aca="true" t="shared" si="4" ref="AB9:AB24">AA9/Z9</f>
        <v>1.0795279630579786</v>
      </c>
    </row>
    <row r="10" spans="1:28" ht="17.25" customHeight="1">
      <c r="A10" s="19" t="s">
        <v>6</v>
      </c>
      <c r="B10" s="9">
        <f aca="true" t="shared" si="5" ref="B10:B19">E10+H10+K10+N10+Q10+T10+W10+Z10</f>
        <v>13212.800000000001</v>
      </c>
      <c r="C10" s="3">
        <f aca="true" t="shared" si="6" ref="C10:C19">F10+I10+L10+O10+R10+U10+X10+AA10</f>
        <v>13527.3</v>
      </c>
      <c r="D10" s="79">
        <f t="shared" si="0"/>
        <v>1.0238026761927825</v>
      </c>
      <c r="E10" s="10">
        <v>7617.6</v>
      </c>
      <c r="F10" s="3">
        <v>7866.4</v>
      </c>
      <c r="G10" s="72">
        <f t="shared" si="1"/>
        <v>1.0326612056290694</v>
      </c>
      <c r="H10" s="9">
        <v>4710</v>
      </c>
      <c r="I10" s="3">
        <v>4697.7</v>
      </c>
      <c r="J10" s="79">
        <f t="shared" si="2"/>
        <v>0.9973885350318471</v>
      </c>
      <c r="K10" s="10">
        <v>185</v>
      </c>
      <c r="L10" s="3">
        <v>203.2</v>
      </c>
      <c r="M10" s="72">
        <f t="shared" si="3"/>
        <v>1.0983783783783783</v>
      </c>
      <c r="N10" s="9">
        <v>79.6</v>
      </c>
      <c r="O10" s="3">
        <v>86.2</v>
      </c>
      <c r="P10" s="79">
        <f>O10/N10</f>
        <v>1.0829145728643217</v>
      </c>
      <c r="Q10" s="90">
        <v>110</v>
      </c>
      <c r="R10" s="12">
        <v>151.5</v>
      </c>
      <c r="S10" s="72">
        <f>R10/Q10</f>
        <v>1.3772727272727272</v>
      </c>
      <c r="T10" s="78">
        <v>177.7</v>
      </c>
      <c r="U10" s="12">
        <v>144.5</v>
      </c>
      <c r="V10" s="79">
        <f>U10/T10</f>
        <v>0.8131682611142376</v>
      </c>
      <c r="W10" s="90">
        <v>120</v>
      </c>
      <c r="X10" s="12">
        <v>131.5</v>
      </c>
      <c r="Y10" s="72">
        <f>X10/W10</f>
        <v>1.0958333333333334</v>
      </c>
      <c r="Z10" s="78">
        <v>212.9</v>
      </c>
      <c r="AA10" s="12">
        <v>246.3</v>
      </c>
      <c r="AB10" s="79">
        <f t="shared" si="4"/>
        <v>1.1568811648661343</v>
      </c>
    </row>
    <row r="11" spans="1:28" ht="17.25" customHeight="1">
      <c r="A11" s="19" t="s">
        <v>39</v>
      </c>
      <c r="B11" s="9">
        <f>E11+H11+K11+N11+Q11+T11+W11+Z11</f>
        <v>8362.2</v>
      </c>
      <c r="C11" s="3">
        <f>F11+I11+L11+O11+R11+U11+X11+AA11</f>
        <v>8714.4</v>
      </c>
      <c r="D11" s="79">
        <f t="shared" si="0"/>
        <v>1.0421181028915834</v>
      </c>
      <c r="E11" s="10">
        <v>6649.6</v>
      </c>
      <c r="F11" s="3">
        <v>6958.9</v>
      </c>
      <c r="G11" s="72">
        <f t="shared" si="1"/>
        <v>1.0465140760346485</v>
      </c>
      <c r="H11" s="1">
        <v>1712.6</v>
      </c>
      <c r="I11" s="3">
        <v>1755.5</v>
      </c>
      <c r="J11" s="79">
        <f t="shared" si="2"/>
        <v>1.0250496321382694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5160.1</v>
      </c>
      <c r="C12" s="3">
        <f>F12+I12+L12+O12+R12+U12+X12+AA12</f>
        <v>5396.9</v>
      </c>
      <c r="D12" s="79">
        <f t="shared" si="0"/>
        <v>1.0458905835158232</v>
      </c>
      <c r="E12" s="10">
        <v>5160.1</v>
      </c>
      <c r="F12" s="3">
        <v>5396.9</v>
      </c>
      <c r="G12" s="72">
        <f t="shared" si="1"/>
        <v>1.0458905835158232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0</v>
      </c>
      <c r="C13" s="3">
        <f t="shared" si="6"/>
        <v>92.7</v>
      </c>
      <c r="D13" s="79" t="e">
        <f t="shared" si="0"/>
        <v>#DIV/0!</v>
      </c>
      <c r="E13" s="10"/>
      <c r="F13" s="3">
        <v>92.7</v>
      </c>
      <c r="G13" s="72" t="e">
        <f t="shared" si="1"/>
        <v>#DIV/0!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635</v>
      </c>
      <c r="C14" s="3">
        <f t="shared" si="6"/>
        <v>904.7</v>
      </c>
      <c r="D14" s="79">
        <f t="shared" si="0"/>
        <v>1.424724409448819</v>
      </c>
      <c r="E14" s="10">
        <v>635</v>
      </c>
      <c r="F14" s="3">
        <v>904.7</v>
      </c>
      <c r="G14" s="72">
        <f t="shared" si="1"/>
        <v>1.424724409448819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2506.3</v>
      </c>
      <c r="C15" s="3">
        <f>F15+I15+L15+O15+R15+U15+X15+AA15</f>
        <v>3404.1000000000004</v>
      </c>
      <c r="D15" s="79">
        <f>C15/B15</f>
        <v>1.3582172924230937</v>
      </c>
      <c r="E15" s="10">
        <v>1656</v>
      </c>
      <c r="F15" s="3">
        <v>2290.3</v>
      </c>
      <c r="G15" s="72">
        <f t="shared" si="1"/>
        <v>1.3830314009661837</v>
      </c>
      <c r="H15" s="1">
        <v>246</v>
      </c>
      <c r="I15" s="4">
        <v>231.5</v>
      </c>
      <c r="J15" s="79">
        <f t="shared" si="2"/>
        <v>0.9410569105691057</v>
      </c>
      <c r="K15" s="99"/>
      <c r="L15" s="3"/>
      <c r="M15" s="72"/>
      <c r="N15" s="9"/>
      <c r="O15" s="4">
        <v>0.4</v>
      </c>
      <c r="P15" s="94"/>
      <c r="Q15" s="90">
        <v>101.4</v>
      </c>
      <c r="R15" s="11">
        <v>48.6</v>
      </c>
      <c r="S15" s="72">
        <f>R15/Q15</f>
        <v>0.47928994082840237</v>
      </c>
      <c r="T15" s="78">
        <v>96</v>
      </c>
      <c r="U15" s="12">
        <v>433.1</v>
      </c>
      <c r="V15" s="79">
        <f>U15/T15</f>
        <v>4.511458333333334</v>
      </c>
      <c r="W15" s="90">
        <v>277.5</v>
      </c>
      <c r="X15" s="11">
        <v>323.8</v>
      </c>
      <c r="Y15" s="72">
        <f>X15/W15</f>
        <v>1.166846846846847</v>
      </c>
      <c r="Z15" s="78">
        <v>129.4</v>
      </c>
      <c r="AA15" s="11">
        <v>76.4</v>
      </c>
      <c r="AB15" s="79">
        <f t="shared" si="4"/>
        <v>0.5904173106646059</v>
      </c>
    </row>
    <row r="16" spans="1:28" ht="17.25" customHeight="1">
      <c r="A16" s="19" t="s">
        <v>9</v>
      </c>
      <c r="B16" s="9">
        <f t="shared" si="5"/>
        <v>59.7</v>
      </c>
      <c r="C16" s="3">
        <f t="shared" si="6"/>
        <v>64.7</v>
      </c>
      <c r="D16" s="79">
        <f t="shared" si="0"/>
        <v>1.083752093802345</v>
      </c>
      <c r="E16" s="10"/>
      <c r="F16" s="3"/>
      <c r="G16" s="72"/>
      <c r="H16" s="9">
        <v>52</v>
      </c>
      <c r="I16" s="3">
        <v>65.7</v>
      </c>
      <c r="J16" s="79">
        <f aca="true" t="shared" si="10" ref="J16:J21">I16/H16</f>
        <v>1.2634615384615384</v>
      </c>
      <c r="K16" s="10">
        <v>1</v>
      </c>
      <c r="L16" s="3">
        <v>-4</v>
      </c>
      <c r="M16" s="72">
        <f t="shared" si="3"/>
        <v>-4</v>
      </c>
      <c r="N16" s="1">
        <v>1.7</v>
      </c>
      <c r="O16" s="3">
        <v>-3.3</v>
      </c>
      <c r="P16" s="79">
        <f aca="true" t="shared" si="11" ref="P16:P21">O16/N16</f>
        <v>-1.9411764705882353</v>
      </c>
      <c r="Q16" s="90"/>
      <c r="R16" s="12">
        <v>2</v>
      </c>
      <c r="S16" s="72" t="e">
        <f t="shared" si="7"/>
        <v>#DIV/0!</v>
      </c>
      <c r="T16" s="78">
        <v>4.5</v>
      </c>
      <c r="U16" s="12">
        <v>2.4</v>
      </c>
      <c r="V16" s="79">
        <f t="shared" si="8"/>
        <v>0.5333333333333333</v>
      </c>
      <c r="W16" s="90"/>
      <c r="X16" s="11">
        <v>1.9</v>
      </c>
      <c r="Y16" s="72" t="e">
        <f t="shared" si="9"/>
        <v>#DIV/0!</v>
      </c>
      <c r="Z16" s="78">
        <v>0.5</v>
      </c>
      <c r="AA16" s="12"/>
      <c r="AB16" s="79">
        <f t="shared" si="4"/>
        <v>0</v>
      </c>
    </row>
    <row r="17" spans="1:28" ht="17.25" customHeight="1">
      <c r="A17" s="19" t="s">
        <v>19</v>
      </c>
      <c r="B17" s="9">
        <f t="shared" si="5"/>
        <v>2194.8</v>
      </c>
      <c r="C17" s="3">
        <f t="shared" si="6"/>
        <v>2229.6</v>
      </c>
      <c r="D17" s="79">
        <f t="shared" si="0"/>
        <v>1.0158556588299616</v>
      </c>
      <c r="E17" s="10"/>
      <c r="F17" s="3"/>
      <c r="G17" s="72"/>
      <c r="H17" s="9">
        <v>924</v>
      </c>
      <c r="I17" s="3">
        <v>934.1</v>
      </c>
      <c r="J17" s="79">
        <f t="shared" si="10"/>
        <v>1.010930735930736</v>
      </c>
      <c r="K17" s="99">
        <v>64</v>
      </c>
      <c r="L17" s="3">
        <v>39.4</v>
      </c>
      <c r="M17" s="72">
        <f t="shared" si="3"/>
        <v>0.615625</v>
      </c>
      <c r="N17" s="9">
        <v>274.6</v>
      </c>
      <c r="O17" s="4">
        <v>256.9</v>
      </c>
      <c r="P17" s="79">
        <f t="shared" si="11"/>
        <v>0.9355426074289874</v>
      </c>
      <c r="Q17" s="90">
        <v>133.5</v>
      </c>
      <c r="R17" s="12">
        <v>146.9</v>
      </c>
      <c r="S17" s="72">
        <f t="shared" si="7"/>
        <v>1.100374531835206</v>
      </c>
      <c r="T17" s="78">
        <v>646.7</v>
      </c>
      <c r="U17" s="12">
        <v>663.1</v>
      </c>
      <c r="V17" s="79">
        <f t="shared" si="8"/>
        <v>1.0253595175506416</v>
      </c>
      <c r="W17" s="90">
        <v>105</v>
      </c>
      <c r="X17" s="3">
        <v>91.1</v>
      </c>
      <c r="Y17" s="72">
        <f t="shared" si="9"/>
        <v>0.8676190476190475</v>
      </c>
      <c r="Z17" s="78">
        <v>47</v>
      </c>
      <c r="AA17" s="12">
        <v>98.1</v>
      </c>
      <c r="AB17" s="79">
        <f t="shared" si="4"/>
        <v>2.0872340425531912</v>
      </c>
    </row>
    <row r="18" spans="1:28" ht="17.25" customHeight="1">
      <c r="A18" s="20" t="s">
        <v>8</v>
      </c>
      <c r="B18" s="9">
        <f t="shared" si="5"/>
        <v>625.5</v>
      </c>
      <c r="C18" s="3">
        <f t="shared" si="6"/>
        <v>645.8</v>
      </c>
      <c r="D18" s="79">
        <f t="shared" si="0"/>
        <v>1.0324540367705834</v>
      </c>
      <c r="E18" s="10">
        <v>625.5</v>
      </c>
      <c r="F18" s="3">
        <v>645.8</v>
      </c>
      <c r="G18" s="72">
        <f t="shared" si="1"/>
        <v>1.0324540367705834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3078.2</v>
      </c>
      <c r="C20" s="25">
        <f t="shared" si="12"/>
        <v>6955</v>
      </c>
      <c r="D20" s="82">
        <f t="shared" si="0"/>
        <v>2.259437333506595</v>
      </c>
      <c r="E20" s="24">
        <f>E21+E22+E23+E24+E25+E26+E27+E28</f>
        <v>1683.5</v>
      </c>
      <c r="F20" s="25">
        <f>F21+F22+F23+F24+F25+F26+F27+F28</f>
        <v>1766.1999999999998</v>
      </c>
      <c r="G20" s="73">
        <f t="shared" si="1"/>
        <v>1.049123849123849</v>
      </c>
      <c r="H20" s="81">
        <f>H21+H22+H23+H24+H25+H26+H27+H28</f>
        <v>391.6</v>
      </c>
      <c r="I20" s="25">
        <f>I21+I22+I23+I24+I25+I26+I27+I28</f>
        <v>690.0999999999999</v>
      </c>
      <c r="J20" s="82">
        <f t="shared" si="10"/>
        <v>1.7622574055158322</v>
      </c>
      <c r="K20" s="24">
        <f>K21+K22+K23+K24+K25+K26+K27+K28</f>
        <v>141.6</v>
      </c>
      <c r="L20" s="25">
        <f>L21+L22+L23+L24+L25+L26+L27+L28</f>
        <v>1789</v>
      </c>
      <c r="M20" s="73">
        <f>L20/K20</f>
        <v>12.634180790960453</v>
      </c>
      <c r="N20" s="81">
        <f>N21+N22+N23+N24+N25+N26+N27+N28</f>
        <v>105</v>
      </c>
      <c r="O20" s="25">
        <f>O21+O22+O23+O24+O25+O26+O27+O28</f>
        <v>1595.3</v>
      </c>
      <c r="P20" s="82">
        <f t="shared" si="11"/>
        <v>15.193333333333333</v>
      </c>
      <c r="Q20" s="24">
        <f>Q21+Q22+Q23+Q24+Q25+Q26+Q27+Q28</f>
        <v>182</v>
      </c>
      <c r="R20" s="25">
        <f>R21+R22+R23+R24+R25+R26+R27+R28</f>
        <v>193.6</v>
      </c>
      <c r="S20" s="73">
        <f t="shared" si="7"/>
        <v>1.0637362637362637</v>
      </c>
      <c r="T20" s="81">
        <f>T21+T22+T23+T24+T25+T26+T27+T28</f>
        <v>266.5</v>
      </c>
      <c r="U20" s="25">
        <f>U21+U22+U23+U24+U25+U26+U27+U28</f>
        <v>290.3</v>
      </c>
      <c r="V20" s="82">
        <f t="shared" si="8"/>
        <v>1.0893058161350844</v>
      </c>
      <c r="W20" s="24">
        <f>W21+W22+W23+W24+W25+W26+W27+W28</f>
        <v>242</v>
      </c>
      <c r="X20" s="25">
        <f>X21+X22+X23+X24+X25+X26+X27+X28</f>
        <v>589.3000000000001</v>
      </c>
      <c r="Y20" s="73">
        <f t="shared" si="9"/>
        <v>2.435123966942149</v>
      </c>
      <c r="Z20" s="81">
        <f>Z21+Z22+Z23+Z24+Z25+Z26+Z27+Z28</f>
        <v>66</v>
      </c>
      <c r="AA20" s="25">
        <f>AA21+AA22+AA23+AA24+AA25+AA26+AA27+AA28</f>
        <v>41.2</v>
      </c>
      <c r="AB20" s="82">
        <f t="shared" si="4"/>
        <v>0.6242424242424243</v>
      </c>
    </row>
    <row r="21" spans="1:28" ht="48.75" customHeight="1">
      <c r="A21" s="20" t="s">
        <v>20</v>
      </c>
      <c r="B21" s="9">
        <f t="shared" si="12"/>
        <v>1817.1999999999998</v>
      </c>
      <c r="C21" s="3">
        <f t="shared" si="12"/>
        <v>1920.2999999999997</v>
      </c>
      <c r="D21" s="79">
        <f t="shared" si="0"/>
        <v>1.0567356372441117</v>
      </c>
      <c r="E21" s="10">
        <v>1172</v>
      </c>
      <c r="F21" s="3">
        <v>1044.7</v>
      </c>
      <c r="G21" s="72">
        <f t="shared" si="1"/>
        <v>0.891382252559727</v>
      </c>
      <c r="H21" s="1">
        <v>291.6</v>
      </c>
      <c r="I21" s="3">
        <v>438.9</v>
      </c>
      <c r="J21" s="79">
        <f t="shared" si="10"/>
        <v>1.5051440329218104</v>
      </c>
      <c r="K21" s="10">
        <v>111.6</v>
      </c>
      <c r="L21" s="3">
        <v>133.1</v>
      </c>
      <c r="M21" s="72">
        <f>L21/K21</f>
        <v>1.1926523297491038</v>
      </c>
      <c r="N21" s="95"/>
      <c r="O21" s="4">
        <v>33.3</v>
      </c>
      <c r="P21" s="79" t="e">
        <f t="shared" si="11"/>
        <v>#DIV/0!</v>
      </c>
      <c r="Q21" s="90">
        <v>5</v>
      </c>
      <c r="R21" s="12">
        <v>9.6</v>
      </c>
      <c r="S21" s="72">
        <f t="shared" si="7"/>
        <v>1.92</v>
      </c>
      <c r="T21" s="78">
        <v>225</v>
      </c>
      <c r="U21" s="12">
        <v>248.5</v>
      </c>
      <c r="V21" s="79">
        <f t="shared" si="8"/>
        <v>1.1044444444444443</v>
      </c>
      <c r="W21" s="90">
        <v>12</v>
      </c>
      <c r="X21" s="12">
        <v>12.2</v>
      </c>
      <c r="Y21" s="72">
        <f t="shared" si="9"/>
        <v>1.0166666666666666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60</v>
      </c>
      <c r="C22" s="3">
        <f t="shared" si="12"/>
        <v>66.9</v>
      </c>
      <c r="D22" s="79">
        <f t="shared" si="0"/>
        <v>1.115</v>
      </c>
      <c r="E22" s="10">
        <v>60</v>
      </c>
      <c r="F22" s="3">
        <v>66.9</v>
      </c>
      <c r="G22" s="72">
        <f t="shared" si="1"/>
        <v>1.115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464.5</v>
      </c>
      <c r="C23" s="3">
        <f t="shared" si="12"/>
        <v>584.7</v>
      </c>
      <c r="D23" s="79">
        <f t="shared" si="0"/>
        <v>1.2587728740581272</v>
      </c>
      <c r="E23" s="10">
        <v>45</v>
      </c>
      <c r="F23" s="3">
        <v>162.6</v>
      </c>
      <c r="G23" s="72">
        <f t="shared" si="1"/>
        <v>3.6133333333333333</v>
      </c>
      <c r="H23" s="9"/>
      <c r="I23" s="4"/>
      <c r="J23" s="79" t="e">
        <f>I23/H23</f>
        <v>#DIV/0!</v>
      </c>
      <c r="K23" s="10">
        <v>30</v>
      </c>
      <c r="L23" s="3">
        <v>30.3</v>
      </c>
      <c r="M23" s="72">
        <f>L23/K23</f>
        <v>1.01</v>
      </c>
      <c r="N23" s="9">
        <v>105</v>
      </c>
      <c r="O23" s="3">
        <v>93</v>
      </c>
      <c r="P23" s="79">
        <f>O23/N23</f>
        <v>0.8857142857142857</v>
      </c>
      <c r="Q23" s="90">
        <v>177</v>
      </c>
      <c r="R23" s="12">
        <v>182.8</v>
      </c>
      <c r="S23" s="72">
        <f t="shared" si="7"/>
        <v>1.032768361581921</v>
      </c>
      <c r="T23" s="78">
        <v>41.5</v>
      </c>
      <c r="U23" s="12">
        <v>41.8</v>
      </c>
      <c r="V23" s="79">
        <f t="shared" si="8"/>
        <v>1.0072289156626506</v>
      </c>
      <c r="W23" s="90">
        <v>30</v>
      </c>
      <c r="X23" s="12">
        <v>33</v>
      </c>
      <c r="Y23" s="72">
        <f>X23/W23</f>
        <v>1.1</v>
      </c>
      <c r="Z23" s="78">
        <v>36</v>
      </c>
      <c r="AA23" s="12">
        <v>41.2</v>
      </c>
      <c r="AB23" s="79">
        <f t="shared" si="4"/>
        <v>1.1444444444444446</v>
      </c>
    </row>
    <row r="24" spans="1:28" ht="30.75" customHeight="1">
      <c r="A24" s="20" t="s">
        <v>22</v>
      </c>
      <c r="B24" s="9">
        <f t="shared" si="12"/>
        <v>580</v>
      </c>
      <c r="C24" s="3">
        <f t="shared" si="12"/>
        <v>4220.3</v>
      </c>
      <c r="D24" s="79">
        <f t="shared" si="0"/>
        <v>7.2763793103448275</v>
      </c>
      <c r="E24" s="10">
        <v>250</v>
      </c>
      <c r="F24" s="3">
        <v>330.4</v>
      </c>
      <c r="G24" s="72">
        <f t="shared" si="1"/>
        <v>1.3215999999999999</v>
      </c>
      <c r="H24" s="9">
        <v>100</v>
      </c>
      <c r="I24" s="3">
        <v>251.2</v>
      </c>
      <c r="J24" s="79">
        <f>I24/H24</f>
        <v>2.512</v>
      </c>
      <c r="K24" s="99"/>
      <c r="L24" s="3">
        <v>1625.6</v>
      </c>
      <c r="M24" s="72" t="e">
        <f>L24/K24</f>
        <v>#DIV/0!</v>
      </c>
      <c r="N24" s="1"/>
      <c r="O24" s="4">
        <v>1469</v>
      </c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200</v>
      </c>
      <c r="X24" s="11">
        <v>544.1</v>
      </c>
      <c r="Y24" s="72">
        <f>X24/W24</f>
        <v>2.7205</v>
      </c>
      <c r="Z24" s="78">
        <v>30</v>
      </c>
      <c r="AA24" s="12"/>
      <c r="AB24" s="79">
        <f t="shared" si="4"/>
        <v>0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156.5</v>
      </c>
      <c r="C26" s="3">
        <f>F26+I26+L26+O26+R26+U26+X26+AA26</f>
        <v>156.6</v>
      </c>
      <c r="D26" s="79">
        <f t="shared" si="0"/>
        <v>1.0006389776357827</v>
      </c>
      <c r="E26" s="10">
        <v>156.5</v>
      </c>
      <c r="F26" s="3">
        <v>156.6</v>
      </c>
      <c r="G26" s="72">
        <f t="shared" si="1"/>
        <v>1.0006389776357827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6.2</v>
      </c>
      <c r="D27" s="79" t="e">
        <f t="shared" si="0"/>
        <v>#DIV/0!</v>
      </c>
      <c r="E27" s="10"/>
      <c r="F27" s="3">
        <v>5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>
        <v>1.2</v>
      </c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35834.600000000006</v>
      </c>
      <c r="C29" s="102">
        <f>C20+C9</f>
        <v>41935.200000000004</v>
      </c>
      <c r="D29" s="103">
        <f>C29/B29</f>
        <v>1.1702432844234343</v>
      </c>
      <c r="E29" s="104">
        <f>SUM(E20+E9)</f>
        <v>24027.300000000003</v>
      </c>
      <c r="F29" s="104">
        <f>SUM(F20+F9)</f>
        <v>25921.899999999998</v>
      </c>
      <c r="G29" s="103">
        <f t="shared" si="1"/>
        <v>1.0788519725478931</v>
      </c>
      <c r="H29" s="104">
        <f>SUM(H20+H9)</f>
        <v>8036.200000000001</v>
      </c>
      <c r="I29" s="104">
        <f>SUM(I20+I9)</f>
        <v>8374.6</v>
      </c>
      <c r="J29" s="103">
        <f>I29/H29</f>
        <v>1.0421094547174037</v>
      </c>
      <c r="K29" s="104">
        <f>SUM(K20+K9)</f>
        <v>391.6</v>
      </c>
      <c r="L29" s="104">
        <f>SUM(L20+L9)</f>
        <v>2027.6</v>
      </c>
      <c r="M29" s="103">
        <f>L29/K29</f>
        <v>5.17773237997957</v>
      </c>
      <c r="N29" s="104">
        <f>SUM(N20+N9)</f>
        <v>460.90000000000003</v>
      </c>
      <c r="O29" s="104">
        <f>SUM(O20+O9)</f>
        <v>1935.5</v>
      </c>
      <c r="P29" s="103">
        <f>O29/N29</f>
        <v>4.199392492948578</v>
      </c>
      <c r="Q29" s="104">
        <f>SUM(Q20+Q9)</f>
        <v>526.9</v>
      </c>
      <c r="R29" s="104">
        <f>SUM(R20+R9)</f>
        <v>542.6</v>
      </c>
      <c r="S29" s="103">
        <f>R29/Q29</f>
        <v>1.0297969254127919</v>
      </c>
      <c r="T29" s="104">
        <f>SUM(T20+T9)</f>
        <v>1191.4</v>
      </c>
      <c r="U29" s="104">
        <f>SUM(U20+U9)</f>
        <v>1533.3999999999999</v>
      </c>
      <c r="V29" s="103">
        <f>U29/T29</f>
        <v>1.2870572435789824</v>
      </c>
      <c r="W29" s="104">
        <f>SUM(W20+W9)</f>
        <v>744.5</v>
      </c>
      <c r="X29" s="104">
        <f>SUM(X20+X9)</f>
        <v>1137.6</v>
      </c>
      <c r="Y29" s="103">
        <f>X29/W29</f>
        <v>1.528005372733378</v>
      </c>
      <c r="Z29" s="104">
        <f>SUM(Z20+Z9)</f>
        <v>455.8</v>
      </c>
      <c r="AA29" s="104">
        <f>SUM(AA20+AA9)</f>
        <v>462.00000000000006</v>
      </c>
      <c r="AB29" s="105">
        <f>AA29/Z29</f>
        <v>1.0136024572180782</v>
      </c>
    </row>
    <row r="34" ht="12.75">
      <c r="C34" t="s">
        <v>45</v>
      </c>
    </row>
    <row r="40" ht="12.75">
      <c r="E40" s="5"/>
    </row>
  </sheetData>
  <sheetProtection/>
  <mergeCells count="15"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8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49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32756.399999999998</v>
      </c>
      <c r="C9" s="46">
        <f>SUM(C10:C19)</f>
        <v>34980.200000000004</v>
      </c>
      <c r="D9" s="46">
        <f>C9-B9</f>
        <v>2223.8000000000065</v>
      </c>
      <c r="E9" s="47">
        <f aca="true" t="shared" si="0" ref="E9:E29">C9/B9*100</f>
        <v>106.78890232137843</v>
      </c>
    </row>
    <row r="10" spans="1:5" ht="17.25" customHeight="1">
      <c r="A10" s="48" t="s">
        <v>6</v>
      </c>
      <c r="B10" s="35">
        <v>13212.8</v>
      </c>
      <c r="C10" s="35">
        <v>13527.3</v>
      </c>
      <c r="D10" s="35">
        <f aca="true" t="shared" si="1" ref="D10:D27">C10-B10</f>
        <v>314.5</v>
      </c>
      <c r="E10" s="33">
        <f t="shared" si="0"/>
        <v>102.38026761927827</v>
      </c>
    </row>
    <row r="11" spans="1:5" ht="17.25" customHeight="1">
      <c r="A11" s="36" t="s">
        <v>39</v>
      </c>
      <c r="B11" s="32">
        <v>8362.2</v>
      </c>
      <c r="C11" s="32">
        <v>8714.4</v>
      </c>
      <c r="D11" s="32">
        <f t="shared" si="1"/>
        <v>352.1999999999989</v>
      </c>
      <c r="E11" s="33">
        <f t="shared" si="0"/>
        <v>104.21181028915834</v>
      </c>
    </row>
    <row r="12" spans="1:5" ht="33" customHeight="1">
      <c r="A12" s="49" t="s">
        <v>43</v>
      </c>
      <c r="B12" s="32">
        <v>5160.1</v>
      </c>
      <c r="C12" s="32">
        <v>5396.9</v>
      </c>
      <c r="D12" s="32">
        <f t="shared" si="1"/>
        <v>236.79999999999927</v>
      </c>
      <c r="E12" s="33">
        <f t="shared" si="0"/>
        <v>104.58905835158232</v>
      </c>
    </row>
    <row r="13" spans="1:5" ht="38.25" customHeight="1">
      <c r="A13" s="49" t="s">
        <v>7</v>
      </c>
      <c r="B13" s="32"/>
      <c r="C13" s="32">
        <v>92.7</v>
      </c>
      <c r="D13" s="32">
        <f t="shared" si="1"/>
        <v>92.7</v>
      </c>
      <c r="E13" s="33" t="e">
        <f t="shared" si="0"/>
        <v>#DIV/0!</v>
      </c>
    </row>
    <row r="14" spans="1:5" ht="36.75" customHeight="1">
      <c r="A14" s="49" t="s">
        <v>40</v>
      </c>
      <c r="B14" s="32">
        <v>635</v>
      </c>
      <c r="C14" s="32">
        <v>904.7</v>
      </c>
      <c r="D14" s="32">
        <f>C14-B14</f>
        <v>269.70000000000005</v>
      </c>
      <c r="E14" s="33">
        <f t="shared" si="0"/>
        <v>142.4724409448819</v>
      </c>
    </row>
    <row r="15" spans="1:5" ht="23.25" customHeight="1">
      <c r="A15" s="49" t="s">
        <v>11</v>
      </c>
      <c r="B15" s="32">
        <v>2506.3</v>
      </c>
      <c r="C15" s="32">
        <v>3404.1</v>
      </c>
      <c r="D15" s="32">
        <f>C15-B15</f>
        <v>897.7999999999997</v>
      </c>
      <c r="E15" s="33">
        <f>C15/B15*100</f>
        <v>135.82172924230937</v>
      </c>
    </row>
    <row r="16" spans="1:5" ht="17.25" customHeight="1">
      <c r="A16" s="36" t="s">
        <v>9</v>
      </c>
      <c r="B16" s="32">
        <v>59.7</v>
      </c>
      <c r="C16" s="32">
        <v>64.7</v>
      </c>
      <c r="D16" s="32">
        <f t="shared" si="1"/>
        <v>5</v>
      </c>
      <c r="E16" s="33">
        <f t="shared" si="0"/>
        <v>108.37520938023451</v>
      </c>
    </row>
    <row r="17" spans="1:5" ht="17.25" customHeight="1">
      <c r="A17" s="36" t="s">
        <v>42</v>
      </c>
      <c r="B17" s="32">
        <v>2194.8</v>
      </c>
      <c r="C17" s="32">
        <v>2229.6</v>
      </c>
      <c r="D17" s="32">
        <f t="shared" si="1"/>
        <v>34.79999999999973</v>
      </c>
      <c r="E17" s="33">
        <f t="shared" si="0"/>
        <v>101.58556588299616</v>
      </c>
    </row>
    <row r="18" spans="1:5" ht="17.25" customHeight="1">
      <c r="A18" s="49" t="s">
        <v>8</v>
      </c>
      <c r="B18" s="32">
        <v>625.5</v>
      </c>
      <c r="C18" s="38">
        <v>645.8</v>
      </c>
      <c r="D18" s="32">
        <f t="shared" si="1"/>
        <v>20.299999999999955</v>
      </c>
      <c r="E18" s="33">
        <f t="shared" si="0"/>
        <v>103.24540367705835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3078.2</v>
      </c>
      <c r="C20" s="52">
        <f>SUM(C21:C27)</f>
        <v>6955.000000000001</v>
      </c>
      <c r="D20" s="46">
        <f t="shared" si="1"/>
        <v>3876.800000000001</v>
      </c>
      <c r="E20" s="47">
        <f t="shared" si="0"/>
        <v>225.94373335065953</v>
      </c>
    </row>
    <row r="21" spans="1:5" ht="54" customHeight="1">
      <c r="A21" s="53" t="s">
        <v>20</v>
      </c>
      <c r="B21" s="35">
        <v>1817.2</v>
      </c>
      <c r="C21" s="35">
        <v>1920.3</v>
      </c>
      <c r="D21" s="40">
        <f t="shared" si="1"/>
        <v>103.09999999999991</v>
      </c>
      <c r="E21" s="54">
        <f t="shared" si="0"/>
        <v>105.67356372441117</v>
      </c>
    </row>
    <row r="22" spans="1:5" ht="34.5" customHeight="1">
      <c r="A22" s="49" t="s">
        <v>12</v>
      </c>
      <c r="B22" s="32">
        <v>60</v>
      </c>
      <c r="C22" s="32">
        <v>66.9</v>
      </c>
      <c r="D22" s="32">
        <f t="shared" si="1"/>
        <v>6.900000000000006</v>
      </c>
      <c r="E22" s="33">
        <f t="shared" si="0"/>
        <v>111.5</v>
      </c>
    </row>
    <row r="23" spans="1:5" ht="36.75" customHeight="1">
      <c r="A23" s="49" t="s">
        <v>21</v>
      </c>
      <c r="B23" s="32">
        <v>464.5</v>
      </c>
      <c r="C23" s="32">
        <v>584.7</v>
      </c>
      <c r="D23" s="32">
        <f t="shared" si="1"/>
        <v>120.20000000000005</v>
      </c>
      <c r="E23" s="33">
        <f t="shared" si="0"/>
        <v>125.87728740581272</v>
      </c>
    </row>
    <row r="24" spans="1:5" ht="36" customHeight="1">
      <c r="A24" s="49" t="s">
        <v>22</v>
      </c>
      <c r="B24" s="32">
        <v>580</v>
      </c>
      <c r="C24" s="38">
        <v>4220.3</v>
      </c>
      <c r="D24" s="32">
        <f t="shared" si="1"/>
        <v>3640.3</v>
      </c>
      <c r="E24" s="33">
        <f t="shared" si="0"/>
        <v>727.6379310344828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156.5</v>
      </c>
      <c r="C26" s="32">
        <v>156.6</v>
      </c>
      <c r="D26" s="32">
        <f t="shared" si="1"/>
        <v>0.09999999999999432</v>
      </c>
      <c r="E26" s="33">
        <f t="shared" si="0"/>
        <v>100.06389776357827</v>
      </c>
    </row>
    <row r="27" spans="1:5" ht="18" customHeight="1">
      <c r="A27" s="49" t="s">
        <v>25</v>
      </c>
      <c r="B27" s="32"/>
      <c r="C27" s="38">
        <v>6.2</v>
      </c>
      <c r="D27" s="32">
        <f t="shared" si="1"/>
        <v>6.2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35834.6</v>
      </c>
      <c r="C29" s="52">
        <f>SUM(C20+C9)</f>
        <v>41935.200000000004</v>
      </c>
      <c r="D29" s="52">
        <f>C29-B29</f>
        <v>6100.600000000006</v>
      </c>
      <c r="E29" s="47">
        <f t="shared" si="0"/>
        <v>117.02432844234345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Владимир1</cp:lastModifiedBy>
  <cp:lastPrinted>2022-05-04T09:20:25Z</cp:lastPrinted>
  <dcterms:created xsi:type="dcterms:W3CDTF">1996-10-08T23:32:33Z</dcterms:created>
  <dcterms:modified xsi:type="dcterms:W3CDTF">2022-07-06T10:18:24Z</dcterms:modified>
  <cp:category/>
  <cp:version/>
  <cp:contentType/>
  <cp:contentStatus/>
</cp:coreProperties>
</file>