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<sst xmlns="http://schemas.openxmlformats.org/spreadsheetml/2006/main" count="125" uniqueCount="54">
  <si>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</si>
  <si>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</si>
  <si>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</si>
  <si>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</si>
  <si>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</si>
  <si>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</si>
  <si>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</si>
  <si>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</si>
  <si>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</si>
  <si>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</si>
  <si>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</si>
  <si>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</si>
  <si>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</si>
  <si>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</si>
  <si>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</si>
  <si>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</si>
  <si>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</si>
  <si>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</si>
  <si>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</si>
  <si>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</si>
  <si>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</si>
  <si>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</si>
  <si>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</si>
  <si>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</si>
  <si>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</si>
  <si>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</si>
  <si>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</si>
  <si>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</si>
  <si>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</si>
  <si>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</si>
  <si>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</si>
  <si>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</si>
  <si>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</si>
  <si>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</si>
  <si>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</si>
  <si>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</si>
  <si>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</si>
  <si>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</si>
  <si>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</si>
  <si>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</si>
  <si>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</si>
  <si>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</si>
  <si>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</si>
  <si>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</si>
  <si>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</si>
  <si>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</si>
  <si>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январь - февраль 2022 года</t>
  </si>
  <si>
    <t xml:space="preserve"> план на январь - февраль 2022 года</t>
  </si>
  <si>
    <t>факт за январь - февраль 2022 года</t>
  </si>
  <si>
    <t>факт за январь -февраль 2021 года</t>
  </si>
  <si>
    <t>за  январь - февраль  2021 - 2022 года</t>
  </si>
  <si>
    <t>за  январь - февраль 2022 года</t>
  </si>
  <si>
    <t xml:space="preserve"> план на январь-февраль  2022 года</t>
  </si>
  <si>
    <t>факт за январь-февраль 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</si>
</sst>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7">
      <selection activeCell="C10" sqref="C10:C1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50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49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8671.9</v>
      </c>
      <c r="C9" s="46">
        <f>SUM(C10:C19)</f>
        <v>7843.800000000001</v>
      </c>
      <c r="D9" s="46">
        <f>C9-B9</f>
        <v>-828.0999999999985</v>
      </c>
      <c r="E9" s="47">
        <f aca="true" t="shared" si="0" ref="E9:E31">C9/B9*100</f>
        <v>90.45076626806122</v>
      </c>
    </row>
    <row r="10" spans="1:5" ht="17.25" customHeight="1">
      <c r="A10" s="58" t="s">
        <v>6</v>
      </c>
      <c r="B10" s="35">
        <v>4111</v>
      </c>
      <c r="C10" s="35">
        <v>4078.5</v>
      </c>
      <c r="D10" s="35">
        <f aca="true" t="shared" si="1" ref="D10:D27">C10-B10</f>
        <v>-32.5</v>
      </c>
      <c r="E10" s="33">
        <f t="shared" si="0"/>
        <v>99.20943809292143</v>
      </c>
    </row>
    <row r="11" spans="1:5" ht="17.25" customHeight="1">
      <c r="A11" s="34" t="s">
        <v>39</v>
      </c>
      <c r="B11" s="32">
        <v>1132.1</v>
      </c>
      <c r="C11" s="32">
        <v>1507.2</v>
      </c>
      <c r="D11" s="32">
        <f t="shared" si="1"/>
        <v>375.10000000000014</v>
      </c>
      <c r="E11" s="33">
        <f t="shared" si="0"/>
        <v>133.13311544916527</v>
      </c>
    </row>
    <row r="12" spans="1:5" ht="34.5" customHeight="1">
      <c r="A12" s="49" t="s">
        <v>43</v>
      </c>
      <c r="B12" s="32">
        <v>395.6</v>
      </c>
      <c r="C12" s="32">
        <v>858.3</v>
      </c>
      <c r="D12" s="32">
        <f t="shared" si="1"/>
        <v>462.69999999999993</v>
      </c>
      <c r="E12" s="33">
        <f t="shared" si="0"/>
        <v>216.96157735085944</v>
      </c>
    </row>
    <row r="13" spans="1:5" ht="39" customHeight="1">
      <c r="A13" s="37" t="s">
        <v>7</v>
      </c>
      <c r="B13" s="32">
        <v>606.6</v>
      </c>
      <c r="C13" s="32">
        <v>-3.8</v>
      </c>
      <c r="D13" s="32">
        <f t="shared" si="1"/>
        <v>-610.4</v>
      </c>
      <c r="E13" s="33">
        <f t="shared" si="0"/>
        <v>-0.6264424662050775</v>
      </c>
    </row>
    <row r="14" spans="1:8" ht="42" customHeight="1">
      <c r="A14" s="37" t="s">
        <v>40</v>
      </c>
      <c r="B14" s="32">
        <v>64.9</v>
      </c>
      <c r="C14" s="32">
        <v>58.3</v>
      </c>
      <c r="D14" s="32">
        <f t="shared" si="1"/>
        <v>-6.6000000000000085</v>
      </c>
      <c r="E14" s="33">
        <f t="shared" si="0"/>
        <v>89.83050847457625</v>
      </c>
      <c r="H14" s="106"/>
    </row>
    <row r="15" spans="1:5" ht="21" customHeight="1">
      <c r="A15" s="37" t="s">
        <v>11</v>
      </c>
      <c r="B15" s="32">
        <v>1000.7</v>
      </c>
      <c r="C15" s="32">
        <v>342</v>
      </c>
      <c r="D15" s="32">
        <f t="shared" si="1"/>
        <v>-658.7</v>
      </c>
      <c r="E15" s="33">
        <f t="shared" si="0"/>
        <v>34.17607674627761</v>
      </c>
    </row>
    <row r="16" spans="1:5" ht="17.25" customHeight="1">
      <c r="A16" s="34" t="s">
        <v>9</v>
      </c>
      <c r="B16" s="32">
        <v>62.9</v>
      </c>
      <c r="C16" s="32">
        <v>49.6</v>
      </c>
      <c r="D16" s="32">
        <f t="shared" si="1"/>
        <v>-13.299999999999997</v>
      </c>
      <c r="E16" s="33">
        <f t="shared" si="0"/>
        <v>78.85532591414945</v>
      </c>
    </row>
    <row r="17" spans="1:5" ht="17.25" customHeight="1">
      <c r="A17" s="34" t="s">
        <v>42</v>
      </c>
      <c r="B17" s="32">
        <v>1201.5</v>
      </c>
      <c r="C17" s="32">
        <v>778.1</v>
      </c>
      <c r="D17" s="32">
        <f t="shared" si="1"/>
        <v>-423.4</v>
      </c>
      <c r="E17" s="33">
        <f t="shared" si="0"/>
        <v>64.76071577195172</v>
      </c>
    </row>
    <row r="18" spans="1:5" ht="17.25" customHeight="1">
      <c r="A18" s="37" t="s">
        <v>8</v>
      </c>
      <c r="B18" s="38">
        <v>96.6</v>
      </c>
      <c r="C18" s="38">
        <v>175.6</v>
      </c>
      <c r="D18" s="32">
        <f t="shared" si="1"/>
        <v>79</v>
      </c>
      <c r="E18" s="33">
        <f t="shared" si="0"/>
        <v>181.78053830227742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1182</v>
      </c>
      <c r="C20" s="46">
        <f>SUM(C21:C27)</f>
        <v>972.9</v>
      </c>
      <c r="D20" s="46">
        <f t="shared" si="1"/>
        <v>-209.10000000000002</v>
      </c>
      <c r="E20" s="47">
        <f t="shared" si="0"/>
        <v>82.30964467005076</v>
      </c>
    </row>
    <row r="21" spans="1:9" ht="56.25" customHeight="1">
      <c r="A21" s="62" t="s">
        <v>20</v>
      </c>
      <c r="B21" s="35">
        <v>929</v>
      </c>
      <c r="C21" s="35">
        <v>637.1</v>
      </c>
      <c r="D21" s="35">
        <f t="shared" si="1"/>
        <v>-291.9</v>
      </c>
      <c r="E21" s="33">
        <f t="shared" si="0"/>
        <v>68.57911733046286</v>
      </c>
      <c r="H21" t="s">
        <v>45</v>
      </c>
      <c r="I21" s="8"/>
    </row>
    <row r="22" spans="1:5" ht="31.5" customHeight="1">
      <c r="A22" s="37" t="s">
        <v>12</v>
      </c>
      <c r="B22" s="32">
        <v>7.4</v>
      </c>
      <c r="C22" s="32">
        <v>5.3</v>
      </c>
      <c r="D22" s="32">
        <f t="shared" si="1"/>
        <v>-2.1000000000000005</v>
      </c>
      <c r="E22" s="33">
        <f t="shared" si="0"/>
        <v>71.62162162162161</v>
      </c>
    </row>
    <row r="23" spans="1:5" ht="36.75" customHeight="1">
      <c r="A23" s="37" t="s">
        <v>21</v>
      </c>
      <c r="B23" s="32">
        <v>160.8</v>
      </c>
      <c r="C23" s="32">
        <v>164.7</v>
      </c>
      <c r="D23" s="32">
        <f t="shared" si="1"/>
        <v>3.8999999999999773</v>
      </c>
      <c r="E23" s="33">
        <f t="shared" si="0"/>
        <v>102.42537313432834</v>
      </c>
    </row>
    <row r="24" spans="1:5" ht="36" customHeight="1">
      <c r="A24" s="37" t="s">
        <v>22</v>
      </c>
      <c r="B24" s="38">
        <v>47</v>
      </c>
      <c r="C24" s="38">
        <v>93.2</v>
      </c>
      <c r="D24" s="32">
        <f t="shared" si="1"/>
        <v>46.2</v>
      </c>
      <c r="E24" s="33">
        <f t="shared" si="0"/>
        <v>198.29787234042553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37.8</v>
      </c>
      <c r="C26" s="32">
        <v>66.4</v>
      </c>
      <c r="D26" s="32">
        <f t="shared" si="1"/>
        <v>28.60000000000001</v>
      </c>
      <c r="E26" s="33">
        <f t="shared" si="0"/>
        <v>175.6613756613757</v>
      </c>
    </row>
    <row r="27" spans="1:5" ht="18" customHeight="1">
      <c r="A27" s="37" t="s">
        <v>25</v>
      </c>
      <c r="B27" s="38"/>
      <c r="C27" s="38">
        <v>6.2</v>
      </c>
      <c r="D27" s="32">
        <f t="shared" si="1"/>
        <v>6.2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9853.9</v>
      </c>
      <c r="C31" s="46">
        <f>C9+C20</f>
        <v>8816.7</v>
      </c>
      <c r="D31" s="46">
        <f>D9+D20</f>
        <v>-1037.1999999999985</v>
      </c>
      <c r="E31" s="47">
        <f t="shared" si="0"/>
        <v>89.47421832979836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U26" sqref="U26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6.5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ht="17.25" customHeight="1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2" t="s">
        <v>3</v>
      </c>
      <c r="AB5" s="112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0"/>
      <c r="B7" s="119"/>
      <c r="C7" s="120"/>
      <c r="D7" s="121"/>
      <c r="E7" s="114" t="s">
        <v>15</v>
      </c>
      <c r="F7" s="114"/>
      <c r="G7" s="115"/>
      <c r="H7" s="109" t="s">
        <v>28</v>
      </c>
      <c r="I7" s="114"/>
      <c r="J7" s="115"/>
      <c r="K7" s="124" t="s">
        <v>29</v>
      </c>
      <c r="L7" s="125"/>
      <c r="M7" s="126"/>
      <c r="N7" s="109" t="s">
        <v>30</v>
      </c>
      <c r="O7" s="114"/>
      <c r="P7" s="115"/>
      <c r="Q7" s="109" t="s">
        <v>31</v>
      </c>
      <c r="R7" s="114"/>
      <c r="S7" s="115"/>
      <c r="T7" s="109" t="s">
        <v>32</v>
      </c>
      <c r="U7" s="114"/>
      <c r="V7" s="115"/>
      <c r="W7" s="109" t="s">
        <v>33</v>
      </c>
      <c r="X7" s="114"/>
      <c r="Y7" s="115"/>
      <c r="Z7" s="124" t="s">
        <v>34</v>
      </c>
      <c r="AA7" s="125"/>
      <c r="AB7" s="126"/>
    </row>
    <row r="8" spans="1:28" ht="72" customHeight="1" thickBot="1">
      <c r="A8" s="111"/>
      <c r="B8" s="70" t="s">
        <v>52</v>
      </c>
      <c r="C8" s="14" t="s">
        <v>53</v>
      </c>
      <c r="D8" s="14" t="s">
        <v>1</v>
      </c>
      <c r="E8" s="70" t="s">
        <v>52</v>
      </c>
      <c r="F8" s="14" t="s">
        <v>53</v>
      </c>
      <c r="G8" s="14" t="s">
        <v>1</v>
      </c>
      <c r="H8" s="70" t="s">
        <v>52</v>
      </c>
      <c r="I8" s="14" t="s">
        <v>53</v>
      </c>
      <c r="J8" s="14" t="s">
        <v>1</v>
      </c>
      <c r="K8" s="70" t="s">
        <v>52</v>
      </c>
      <c r="L8" s="14" t="s">
        <v>53</v>
      </c>
      <c r="M8" s="14" t="s">
        <v>1</v>
      </c>
      <c r="N8" s="70" t="s">
        <v>52</v>
      </c>
      <c r="O8" s="14" t="s">
        <v>53</v>
      </c>
      <c r="P8" s="14" t="s">
        <v>1</v>
      </c>
      <c r="Q8" s="70" t="s">
        <v>52</v>
      </c>
      <c r="R8" s="14" t="s">
        <v>53</v>
      </c>
      <c r="S8" s="14" t="s">
        <v>1</v>
      </c>
      <c r="T8" s="70" t="s">
        <v>52</v>
      </c>
      <c r="U8" s="14" t="s">
        <v>53</v>
      </c>
      <c r="V8" s="14" t="s">
        <v>1</v>
      </c>
      <c r="W8" s="70" t="s">
        <v>52</v>
      </c>
      <c r="X8" s="14" t="s">
        <v>53</v>
      </c>
      <c r="Y8" s="14" t="s">
        <v>1</v>
      </c>
      <c r="Z8" s="70" t="s">
        <v>52</v>
      </c>
      <c r="AA8" s="14" t="s">
        <v>53</v>
      </c>
      <c r="AB8" s="14" t="s">
        <v>1</v>
      </c>
    </row>
    <row r="9" spans="1:28" ht="22.5" customHeight="1">
      <c r="A9" s="18" t="s">
        <v>17</v>
      </c>
      <c r="B9" s="75">
        <f>E9+H9+K9+N9+Q9+T9+W9+Z9</f>
        <v>7314</v>
      </c>
      <c r="C9" s="76">
        <f>F9+I9+L9+O9+R9+U9+X9+AA9</f>
        <v>7843.799999999999</v>
      </c>
      <c r="D9" s="77">
        <f aca="true" t="shared" si="0" ref="D9:D27">C9/B9</f>
        <v>1.072436423297785</v>
      </c>
      <c r="E9" s="68">
        <f>SUM(E10:E19)</f>
        <v>4576.4</v>
      </c>
      <c r="F9" s="69">
        <f>SUM(F10:F19)</f>
        <v>4909.5</v>
      </c>
      <c r="G9" s="71">
        <f aca="true" t="shared" si="1" ref="G9:G29">F9/E9</f>
        <v>1.072786469714186</v>
      </c>
      <c r="H9" s="75">
        <f>SUM(H10:H19)</f>
        <v>2117.1</v>
      </c>
      <c r="I9" s="76">
        <f>SUM(I10:I19)</f>
        <v>2100.8</v>
      </c>
      <c r="J9" s="77">
        <f aca="true" t="shared" si="2" ref="J9:J15">I9/H9</f>
        <v>0.9923007888148884</v>
      </c>
      <c r="K9" s="68">
        <f>SUM(K10:K19)</f>
        <v>43</v>
      </c>
      <c r="L9" s="69">
        <f>SUM(L10:L19)</f>
        <v>23.6</v>
      </c>
      <c r="M9" s="71">
        <f aca="true" t="shared" si="3" ref="M9:M18">L9/K9</f>
        <v>0.5488372093023256</v>
      </c>
      <c r="N9" s="75">
        <f>SUM(N10:N19)</f>
        <v>154.1</v>
      </c>
      <c r="O9" s="76">
        <f>SUM(O10:O19)</f>
        <v>138.9</v>
      </c>
      <c r="P9" s="77">
        <f>O9/N9</f>
        <v>0.9013627514600909</v>
      </c>
      <c r="Q9" s="68">
        <f>SUM(Q10:Q19)</f>
        <v>92.5</v>
      </c>
      <c r="R9" s="69">
        <f>SUM(R10:R19)</f>
        <v>153.8</v>
      </c>
      <c r="S9" s="71">
        <f>R9/Q9</f>
        <v>1.6627027027027028</v>
      </c>
      <c r="T9" s="75">
        <f>SUM(T10:T19)</f>
        <v>171.5</v>
      </c>
      <c r="U9" s="76">
        <f>SUM(U10:U19)</f>
        <v>283.40000000000003</v>
      </c>
      <c r="V9" s="77">
        <f>U9/T9</f>
        <v>1.6524781341107875</v>
      </c>
      <c r="W9" s="68">
        <f>SUM(W10:W19)</f>
        <v>60</v>
      </c>
      <c r="X9" s="69">
        <f>SUM(X10:X19)</f>
        <v>117.4</v>
      </c>
      <c r="Y9" s="71">
        <f>X9/W9</f>
        <v>1.9566666666666668</v>
      </c>
      <c r="Z9" s="75">
        <f>SUM(Z10:Z19)</f>
        <v>99.4</v>
      </c>
      <c r="AA9" s="76">
        <f>SUM(AA10:AA19)</f>
        <v>116.4</v>
      </c>
      <c r="AB9" s="77">
        <f aca="true" t="shared" si="4" ref="AB9:AB24">AA9/Z9</f>
        <v>1.1710261569416498</v>
      </c>
    </row>
    <row r="10" spans="1:28" ht="17.25" customHeight="1">
      <c r="A10" s="19" t="s">
        <v>6</v>
      </c>
      <c r="B10" s="9">
        <f aca="true" t="shared" si="5" ref="B10:B19">E10+H10+K10+N10+Q10+T10+W10+Z10</f>
        <v>3734</v>
      </c>
      <c r="C10" s="3">
        <f aca="true" t="shared" si="6" ref="C10:C19">F10+I10+L10+O10+R10+U10+X10+AA10</f>
        <v>4078.5</v>
      </c>
      <c r="D10" s="79">
        <f t="shared" si="0"/>
        <v>1.092260310658811</v>
      </c>
      <c r="E10" s="10">
        <v>2158.6</v>
      </c>
      <c r="F10" s="3">
        <v>2381.9</v>
      </c>
      <c r="G10" s="72">
        <f t="shared" si="1"/>
        <v>1.1034466784026684</v>
      </c>
      <c r="H10" s="9">
        <v>1320</v>
      </c>
      <c r="I10" s="3">
        <v>1398</v>
      </c>
      <c r="J10" s="79">
        <f t="shared" si="2"/>
        <v>1.059090909090909</v>
      </c>
      <c r="K10" s="10">
        <v>43</v>
      </c>
      <c r="L10" s="3">
        <v>54.8</v>
      </c>
      <c r="M10" s="72">
        <f t="shared" si="3"/>
        <v>1.2744186046511627</v>
      </c>
      <c r="N10" s="9">
        <v>18.4</v>
      </c>
      <c r="O10" s="3">
        <v>23</v>
      </c>
      <c r="P10" s="79">
        <f>O10/N10</f>
        <v>1.25</v>
      </c>
      <c r="Q10" s="90">
        <v>30</v>
      </c>
      <c r="R10" s="12">
        <v>34.5</v>
      </c>
      <c r="S10" s="72">
        <f>R10/Q10</f>
        <v>1.15</v>
      </c>
      <c r="T10" s="78">
        <v>34.1</v>
      </c>
      <c r="U10" s="12">
        <v>39.2</v>
      </c>
      <c r="V10" s="79">
        <f>U10/T10</f>
        <v>1.1495601173020529</v>
      </c>
      <c r="W10" s="90">
        <v>35</v>
      </c>
      <c r="X10" s="12">
        <v>37.7</v>
      </c>
      <c r="Y10" s="72">
        <f>X10/W10</f>
        <v>1.0771428571428572</v>
      </c>
      <c r="Z10" s="78">
        <v>94.9</v>
      </c>
      <c r="AA10" s="12">
        <v>109.4</v>
      </c>
      <c r="AB10" s="79">
        <f t="shared" si="4"/>
        <v>1.1527924130663856</v>
      </c>
    </row>
    <row r="11" spans="1:28" ht="17.25" customHeight="1">
      <c r="A11" s="19" t="s">
        <v>39</v>
      </c>
      <c r="B11" s="9">
        <f>E11+H11+K11+N11+Q11+T11+W11+Z11</f>
        <v>1504.1999999999998</v>
      </c>
      <c r="C11" s="3">
        <f>F11+I11+L11+O11+R11+U11+X11+AA11</f>
        <v>1507.2</v>
      </c>
      <c r="D11" s="79">
        <f t="shared" si="0"/>
        <v>1.0019944156362188</v>
      </c>
      <c r="E11" s="10">
        <v>1201.1</v>
      </c>
      <c r="F11" s="3">
        <v>1203.5</v>
      </c>
      <c r="G11" s="72">
        <f t="shared" si="1"/>
        <v>1.0019981683456831</v>
      </c>
      <c r="H11" s="1">
        <v>303.1</v>
      </c>
      <c r="I11" s="3">
        <v>303.7</v>
      </c>
      <c r="J11" s="79">
        <f t="shared" si="2"/>
        <v>1.0019795447047177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825</v>
      </c>
      <c r="C12" s="3">
        <f>F12+I12+L12+O12+R12+U12+X12+AA12</f>
        <v>858.3</v>
      </c>
      <c r="D12" s="79">
        <f t="shared" si="0"/>
        <v>1.0403636363636364</v>
      </c>
      <c r="E12" s="10">
        <v>825</v>
      </c>
      <c r="F12" s="3">
        <v>858.3</v>
      </c>
      <c r="G12" s="72">
        <f t="shared" si="1"/>
        <v>1.0403636363636364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0</v>
      </c>
      <c r="C13" s="3">
        <f t="shared" si="6"/>
        <v>-3.8</v>
      </c>
      <c r="D13" s="79" t="e">
        <f t="shared" si="0"/>
        <v>#DIV/0!</v>
      </c>
      <c r="E13" s="10"/>
      <c r="F13" s="3">
        <v>-3.8</v>
      </c>
      <c r="G13" s="72" t="e">
        <f t="shared" si="1"/>
        <v>#DIV/0!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58</v>
      </c>
      <c r="C14" s="3">
        <f t="shared" si="6"/>
        <v>58.3</v>
      </c>
      <c r="D14" s="79">
        <f t="shared" si="0"/>
        <v>1.0051724137931033</v>
      </c>
      <c r="E14" s="10">
        <v>58</v>
      </c>
      <c r="F14" s="3">
        <v>58.3</v>
      </c>
      <c r="G14" s="72">
        <f t="shared" si="1"/>
        <v>1.0051724137931033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280.7</v>
      </c>
      <c r="C15" s="3">
        <f>F15+I15+L15+O15+R15+U15+X15+AA15</f>
        <v>342</v>
      </c>
      <c r="D15" s="79">
        <f>C15/B15</f>
        <v>1.218382614891343</v>
      </c>
      <c r="E15" s="10">
        <v>163.7</v>
      </c>
      <c r="F15" s="3">
        <v>235.7</v>
      </c>
      <c r="G15" s="72">
        <f t="shared" si="1"/>
        <v>1.439828955406231</v>
      </c>
      <c r="H15" s="1">
        <v>82</v>
      </c>
      <c r="I15" s="4">
        <v>9.2</v>
      </c>
      <c r="J15" s="79">
        <f t="shared" si="2"/>
        <v>0.1121951219512195</v>
      </c>
      <c r="K15" s="99"/>
      <c r="L15" s="3"/>
      <c r="M15" s="72"/>
      <c r="N15" s="9"/>
      <c r="O15" s="4">
        <v>0.4</v>
      </c>
      <c r="P15" s="94"/>
      <c r="Q15" s="90">
        <v>30</v>
      </c>
      <c r="R15" s="11">
        <v>36.7</v>
      </c>
      <c r="S15" s="72">
        <f>R15/Q15</f>
        <v>1.2233333333333334</v>
      </c>
      <c r="T15" s="78"/>
      <c r="U15" s="12"/>
      <c r="V15" s="79"/>
      <c r="W15" s="90">
        <v>5</v>
      </c>
      <c r="X15" s="11">
        <v>60</v>
      </c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11.600000000000001</v>
      </c>
      <c r="C16" s="3">
        <f t="shared" si="6"/>
        <v>49.6</v>
      </c>
      <c r="D16" s="79">
        <f t="shared" si="0"/>
        <v>4.275862068965517</v>
      </c>
      <c r="E16" s="10"/>
      <c r="F16" s="3"/>
      <c r="G16" s="72"/>
      <c r="H16" s="9">
        <v>10</v>
      </c>
      <c r="I16" s="3">
        <v>60</v>
      </c>
      <c r="J16" s="79">
        <f aca="true" t="shared" si="10" ref="J16:J21">I16/H16</f>
        <v>6</v>
      </c>
      <c r="K16" s="10"/>
      <c r="L16" s="3">
        <v>-9.3</v>
      </c>
      <c r="M16" s="72" t="e">
        <f t="shared" si="3"/>
        <v>#DIV/0!</v>
      </c>
      <c r="N16" s="1">
        <v>0.8</v>
      </c>
      <c r="O16" s="3">
        <v>-4</v>
      </c>
      <c r="P16" s="79">
        <f aca="true" t="shared" si="11" ref="P16:P21">O16/N16</f>
        <v>-5</v>
      </c>
      <c r="Q16" s="90"/>
      <c r="R16" s="12">
        <v>1</v>
      </c>
      <c r="S16" s="72" t="e">
        <f t="shared" si="7"/>
        <v>#DIV/0!</v>
      </c>
      <c r="T16" s="78">
        <v>0.8</v>
      </c>
      <c r="U16" s="12">
        <v>1.4</v>
      </c>
      <c r="V16" s="79">
        <f t="shared" si="8"/>
        <v>1.7499999999999998</v>
      </c>
      <c r="W16" s="90"/>
      <c r="X16" s="11">
        <v>0.4</v>
      </c>
      <c r="Y16" s="72" t="e">
        <f t="shared" si="9"/>
        <v>#DIV/0!</v>
      </c>
      <c r="Z16" s="78"/>
      <c r="AA16" s="12">
        <v>0.1</v>
      </c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730.5</v>
      </c>
      <c r="C17" s="3">
        <f t="shared" si="6"/>
        <v>778.1</v>
      </c>
      <c r="D17" s="79">
        <f t="shared" si="0"/>
        <v>1.065160848733744</v>
      </c>
      <c r="E17" s="10"/>
      <c r="F17" s="3"/>
      <c r="G17" s="72"/>
      <c r="H17" s="9">
        <v>402</v>
      </c>
      <c r="I17" s="3">
        <v>329.9</v>
      </c>
      <c r="J17" s="79">
        <f t="shared" si="10"/>
        <v>0.8206467661691542</v>
      </c>
      <c r="K17" s="99"/>
      <c r="L17" s="3">
        <v>-21.9</v>
      </c>
      <c r="M17" s="72" t="e">
        <f t="shared" si="3"/>
        <v>#DIV/0!</v>
      </c>
      <c r="N17" s="9">
        <v>134.9</v>
      </c>
      <c r="O17" s="4">
        <v>119.5</v>
      </c>
      <c r="P17" s="79">
        <f t="shared" si="11"/>
        <v>0.8858413639733135</v>
      </c>
      <c r="Q17" s="90">
        <v>32.5</v>
      </c>
      <c r="R17" s="12">
        <v>81.6</v>
      </c>
      <c r="S17" s="72">
        <f t="shared" si="7"/>
        <v>2.5107692307692306</v>
      </c>
      <c r="T17" s="78">
        <v>136.6</v>
      </c>
      <c r="U17" s="12">
        <v>242.8</v>
      </c>
      <c r="V17" s="79">
        <f t="shared" si="8"/>
        <v>1.7774524158125917</v>
      </c>
      <c r="W17" s="90">
        <v>20</v>
      </c>
      <c r="X17" s="3">
        <v>19.3</v>
      </c>
      <c r="Y17" s="72">
        <f t="shared" si="9"/>
        <v>0.9650000000000001</v>
      </c>
      <c r="Z17" s="78">
        <v>4.5</v>
      </c>
      <c r="AA17" s="12">
        <v>6.9</v>
      </c>
      <c r="AB17" s="79">
        <f t="shared" si="4"/>
        <v>1.5333333333333334</v>
      </c>
    </row>
    <row r="18" spans="1:28" ht="17.25" customHeight="1">
      <c r="A18" s="20" t="s">
        <v>8</v>
      </c>
      <c r="B18" s="9">
        <f t="shared" si="5"/>
        <v>170</v>
      </c>
      <c r="C18" s="3">
        <f t="shared" si="6"/>
        <v>175.6</v>
      </c>
      <c r="D18" s="79">
        <f t="shared" si="0"/>
        <v>1.0329411764705883</v>
      </c>
      <c r="E18" s="10">
        <v>170</v>
      </c>
      <c r="F18" s="3">
        <v>175.6</v>
      </c>
      <c r="G18" s="72">
        <f t="shared" si="1"/>
        <v>1.0329411764705883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593.6</v>
      </c>
      <c r="C20" s="25">
        <f t="shared" si="12"/>
        <v>972.9</v>
      </c>
      <c r="D20" s="82">
        <f t="shared" si="0"/>
        <v>1.6389824797843664</v>
      </c>
      <c r="E20" s="24">
        <f>E21+E22+E23+E24+E25+E26+E27+E28</f>
        <v>304.4</v>
      </c>
      <c r="F20" s="25">
        <f>F21+F22+F23+F24+F25+F26+F27+F28</f>
        <v>453.20000000000005</v>
      </c>
      <c r="G20" s="73">
        <f t="shared" si="1"/>
        <v>1.4888304862023656</v>
      </c>
      <c r="H20" s="81">
        <f>H21+H22+H23+H24+H25+H26+H27+H28</f>
        <v>85.6</v>
      </c>
      <c r="I20" s="25">
        <f>I21+I22+I23+I24+I25+I26+I27+I28</f>
        <v>224.4</v>
      </c>
      <c r="J20" s="82">
        <f t="shared" si="10"/>
        <v>2.621495327102804</v>
      </c>
      <c r="K20" s="24">
        <f>K21+K22+K23+K24+K25+K26+K27+K28</f>
        <v>24.7</v>
      </c>
      <c r="L20" s="25">
        <f>L21+L22+L23+L24+L25+L26+L27+L28</f>
        <v>52.599999999999994</v>
      </c>
      <c r="M20" s="73">
        <f>L20/K20</f>
        <v>2.1295546558704452</v>
      </c>
      <c r="N20" s="81">
        <f>N21+N22+N23+N24+N25+N26+N27+N28</f>
        <v>25</v>
      </c>
      <c r="O20" s="25">
        <f>O21+O22+O23+O24+O25+O26+O27+O28</f>
        <v>52.3</v>
      </c>
      <c r="P20" s="82">
        <f t="shared" si="11"/>
        <v>2.092</v>
      </c>
      <c r="Q20" s="24">
        <f>Q21+Q22+Q23+Q24+Q25+Q26+Q27+Q28</f>
        <v>57</v>
      </c>
      <c r="R20" s="25">
        <f>R21+R22+R23+R24+R25+R26+R27+R28</f>
        <v>64.1</v>
      </c>
      <c r="S20" s="73">
        <f t="shared" si="7"/>
        <v>1.1245614035087719</v>
      </c>
      <c r="T20" s="81">
        <f>T21+T22+T23+T24+T25+T26+T27+T28</f>
        <v>72.9</v>
      </c>
      <c r="U20" s="25">
        <f>U21+U22+U23+U24+U25+U26+U27+U28</f>
        <v>97.8</v>
      </c>
      <c r="V20" s="82">
        <f t="shared" si="8"/>
        <v>1.3415637860082303</v>
      </c>
      <c r="W20" s="24">
        <f>W21+W22+W23+W24+W25+W26+W27+W28</f>
        <v>14</v>
      </c>
      <c r="X20" s="25">
        <f>X21+X22+X23+X24+X25+X26+X27+X28</f>
        <v>14.4</v>
      </c>
      <c r="Y20" s="73">
        <f t="shared" si="9"/>
        <v>1.0285714285714287</v>
      </c>
      <c r="Z20" s="81">
        <f>Z21+Z22+Z23+Z24+Z25+Z26+Z27+Z28</f>
        <v>10</v>
      </c>
      <c r="AA20" s="25">
        <f>AA21+AA22+AA23+AA24+AA25+AA26+AA27+AA28</f>
        <v>14.1</v>
      </c>
      <c r="AB20" s="82">
        <f t="shared" si="4"/>
        <v>1.41</v>
      </c>
    </row>
    <row r="21" spans="1:28" ht="48.75" customHeight="1">
      <c r="A21" s="20" t="s">
        <v>20</v>
      </c>
      <c r="B21" s="9">
        <f t="shared" si="12"/>
        <v>403.79999999999995</v>
      </c>
      <c r="C21" s="3">
        <f t="shared" si="12"/>
        <v>637.0999999999999</v>
      </c>
      <c r="D21" s="79">
        <f t="shared" si="0"/>
        <v>1.5777612679544328</v>
      </c>
      <c r="E21" s="10">
        <v>253</v>
      </c>
      <c r="F21" s="3">
        <v>318.2</v>
      </c>
      <c r="G21" s="72">
        <f t="shared" si="1"/>
        <v>1.2577075098814228</v>
      </c>
      <c r="H21" s="1">
        <v>63.2</v>
      </c>
      <c r="I21" s="3">
        <v>165</v>
      </c>
      <c r="J21" s="79">
        <f t="shared" si="10"/>
        <v>2.610759493670886</v>
      </c>
      <c r="K21" s="10">
        <v>23.2</v>
      </c>
      <c r="L21" s="3">
        <v>44.4</v>
      </c>
      <c r="M21" s="72">
        <f>L21/K21</f>
        <v>1.9137931034482758</v>
      </c>
      <c r="N21" s="95"/>
      <c r="O21" s="4">
        <v>19.3</v>
      </c>
      <c r="P21" s="79" t="e">
        <f t="shared" si="11"/>
        <v>#DIV/0!</v>
      </c>
      <c r="Q21" s="90">
        <v>1</v>
      </c>
      <c r="R21" s="12">
        <v>3</v>
      </c>
      <c r="S21" s="72">
        <f t="shared" si="7"/>
        <v>3</v>
      </c>
      <c r="T21" s="78">
        <v>59.4</v>
      </c>
      <c r="U21" s="12">
        <v>82.8</v>
      </c>
      <c r="V21" s="79">
        <f t="shared" si="8"/>
        <v>1.393939393939394</v>
      </c>
      <c r="W21" s="90">
        <v>4</v>
      </c>
      <c r="X21" s="12">
        <v>4.4</v>
      </c>
      <c r="Y21" s="72">
        <f t="shared" si="9"/>
        <v>1.1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3</v>
      </c>
      <c r="C22" s="3">
        <f t="shared" si="12"/>
        <v>5.3</v>
      </c>
      <c r="D22" s="79">
        <f t="shared" si="0"/>
        <v>1.7666666666666666</v>
      </c>
      <c r="E22" s="10">
        <v>3</v>
      </c>
      <c r="F22" s="3">
        <v>5.3</v>
      </c>
      <c r="G22" s="72">
        <f t="shared" si="1"/>
        <v>1.7666666666666666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124.4</v>
      </c>
      <c r="C23" s="3">
        <f t="shared" si="12"/>
        <v>164.7</v>
      </c>
      <c r="D23" s="79">
        <f t="shared" si="0"/>
        <v>1.3239549839228295</v>
      </c>
      <c r="E23" s="10">
        <v>8.4</v>
      </c>
      <c r="F23" s="3">
        <v>24.5</v>
      </c>
      <c r="G23" s="72">
        <f t="shared" si="1"/>
        <v>2.9166666666666665</v>
      </c>
      <c r="H23" s="9"/>
      <c r="I23" s="4"/>
      <c r="J23" s="79" t="e">
        <f>I23/H23</f>
        <v>#DIV/0!</v>
      </c>
      <c r="K23" s="10">
        <v>1.5</v>
      </c>
      <c r="L23" s="3">
        <v>8.2</v>
      </c>
      <c r="M23" s="72">
        <f>L23/K23</f>
        <v>5.466666666666666</v>
      </c>
      <c r="N23" s="9">
        <v>25</v>
      </c>
      <c r="O23" s="3">
        <v>33</v>
      </c>
      <c r="P23" s="79">
        <f>O23/N23</f>
        <v>1.32</v>
      </c>
      <c r="Q23" s="90">
        <v>56</v>
      </c>
      <c r="R23" s="12">
        <v>59.9</v>
      </c>
      <c r="S23" s="72">
        <f t="shared" si="7"/>
        <v>1.0696428571428571</v>
      </c>
      <c r="T23" s="78">
        <v>13.5</v>
      </c>
      <c r="U23" s="12">
        <v>15</v>
      </c>
      <c r="V23" s="79">
        <f t="shared" si="8"/>
        <v>1.1111111111111112</v>
      </c>
      <c r="W23" s="90">
        <v>10</v>
      </c>
      <c r="X23" s="12">
        <v>10</v>
      </c>
      <c r="Y23" s="72">
        <f>X23/W23</f>
        <v>1</v>
      </c>
      <c r="Z23" s="78">
        <v>10</v>
      </c>
      <c r="AA23" s="12">
        <v>14.1</v>
      </c>
      <c r="AB23" s="79">
        <f t="shared" si="4"/>
        <v>1.41</v>
      </c>
    </row>
    <row r="24" spans="1:28" ht="30.75" customHeight="1">
      <c r="A24" s="20" t="s">
        <v>22</v>
      </c>
      <c r="B24" s="9">
        <f t="shared" si="12"/>
        <v>32.4</v>
      </c>
      <c r="C24" s="3">
        <f t="shared" si="12"/>
        <v>93.19999999999999</v>
      </c>
      <c r="D24" s="79">
        <f t="shared" si="0"/>
        <v>2.876543209876543</v>
      </c>
      <c r="E24" s="10">
        <v>10</v>
      </c>
      <c r="F24" s="3">
        <v>33.8</v>
      </c>
      <c r="G24" s="72">
        <f t="shared" si="1"/>
        <v>3.38</v>
      </c>
      <c r="H24" s="9">
        <v>22.4</v>
      </c>
      <c r="I24" s="3">
        <v>59.4</v>
      </c>
      <c r="J24" s="79">
        <f>I24/H24</f>
        <v>2.6517857142857144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30</v>
      </c>
      <c r="C26" s="3">
        <f>F26+I26+L26+O26+R26+U26+X26+AA26</f>
        <v>66.4</v>
      </c>
      <c r="D26" s="79">
        <f t="shared" si="0"/>
        <v>2.2133333333333334</v>
      </c>
      <c r="E26" s="10">
        <v>30</v>
      </c>
      <c r="F26" s="3">
        <v>66.4</v>
      </c>
      <c r="G26" s="72">
        <f t="shared" si="1"/>
        <v>2.2133333333333334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6.2</v>
      </c>
      <c r="D27" s="79" t="e">
        <f t="shared" si="0"/>
        <v>#DIV/0!</v>
      </c>
      <c r="E27" s="10"/>
      <c r="F27" s="3">
        <v>5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>
        <v>1.2</v>
      </c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7907.6</v>
      </c>
      <c r="C29" s="102">
        <f>C20+C9</f>
        <v>8816.699999999999</v>
      </c>
      <c r="D29" s="103">
        <f>C29/B29</f>
        <v>1.114965349790075</v>
      </c>
      <c r="E29" s="104">
        <f>SUM(E20+E9)</f>
        <v>4880.799999999999</v>
      </c>
      <c r="F29" s="104">
        <f>SUM(F20+F9)</f>
        <v>5362.7</v>
      </c>
      <c r="G29" s="103">
        <f t="shared" si="1"/>
        <v>1.0987338141288314</v>
      </c>
      <c r="H29" s="104">
        <f>SUM(H20+H9)</f>
        <v>2202.7</v>
      </c>
      <c r="I29" s="104">
        <f>SUM(I20+I9)</f>
        <v>2325.2000000000003</v>
      </c>
      <c r="J29" s="103">
        <f>I29/H29</f>
        <v>1.055613565170019</v>
      </c>
      <c r="K29" s="104">
        <f>SUM(K20+K9)</f>
        <v>67.7</v>
      </c>
      <c r="L29" s="104">
        <f>SUM(L20+L9)</f>
        <v>76.19999999999999</v>
      </c>
      <c r="M29" s="103">
        <f>L29/K29</f>
        <v>1.125553914327917</v>
      </c>
      <c r="N29" s="104">
        <f>SUM(N20+N9)</f>
        <v>179.1</v>
      </c>
      <c r="O29" s="104">
        <f>SUM(O20+O9)</f>
        <v>191.2</v>
      </c>
      <c r="P29" s="103">
        <f>O29/N29</f>
        <v>1.0675600223338917</v>
      </c>
      <c r="Q29" s="104">
        <f>SUM(Q20+Q9)</f>
        <v>149.5</v>
      </c>
      <c r="R29" s="104">
        <f>SUM(R20+R9)</f>
        <v>217.9</v>
      </c>
      <c r="S29" s="103">
        <f>R29/Q29</f>
        <v>1.4575250836120401</v>
      </c>
      <c r="T29" s="104">
        <f>SUM(T20+T9)</f>
        <v>244.4</v>
      </c>
      <c r="U29" s="104">
        <f>SUM(U20+U9)</f>
        <v>381.20000000000005</v>
      </c>
      <c r="V29" s="103">
        <f>U29/T29</f>
        <v>1.5597381342062195</v>
      </c>
      <c r="W29" s="104">
        <f>SUM(W20+W9)</f>
        <v>74</v>
      </c>
      <c r="X29" s="104">
        <f>SUM(X20+X9)</f>
        <v>131.8</v>
      </c>
      <c r="Y29" s="103">
        <f>X29/W29</f>
        <v>1.7810810810810813</v>
      </c>
      <c r="Z29" s="104">
        <f>SUM(Z20+Z9)</f>
        <v>109.4</v>
      </c>
      <c r="AA29" s="104">
        <f>SUM(AA20+AA9)</f>
        <v>130.5</v>
      </c>
      <c r="AB29" s="105">
        <f>AA29/Z29</f>
        <v>1.1928702010968921</v>
      </c>
    </row>
    <row r="34" ht="12.75">
      <c r="C34" t="s">
        <v>45</v>
      </c>
    </row>
    <row r="40" ht="12.75">
      <c r="E40" s="5"/>
    </row>
  </sheetData>
  <sheetProtection/>
  <mergeCells count="15">
    <mergeCell ref="K7:M7"/>
    <mergeCell ref="N7:P7"/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8">
      <selection activeCell="C10" sqref="C10:C18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46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7314</v>
      </c>
      <c r="C9" s="46">
        <f>SUM(C10:C19)</f>
        <v>7843.800000000001</v>
      </c>
      <c r="D9" s="46">
        <f>C9-B9</f>
        <v>529.8000000000011</v>
      </c>
      <c r="E9" s="47">
        <f aca="true" t="shared" si="0" ref="E9:E29">C9/B9*100</f>
        <v>107.24364232977852</v>
      </c>
    </row>
    <row r="10" spans="1:5" ht="17.25" customHeight="1">
      <c r="A10" s="48" t="s">
        <v>6</v>
      </c>
      <c r="B10" s="35">
        <v>3734</v>
      </c>
      <c r="C10" s="35">
        <v>4078.5</v>
      </c>
      <c r="D10" s="35">
        <f aca="true" t="shared" si="1" ref="D10:D27">C10-B10</f>
        <v>344.5</v>
      </c>
      <c r="E10" s="33">
        <f t="shared" si="0"/>
        <v>109.22603106588109</v>
      </c>
    </row>
    <row r="11" spans="1:5" ht="17.25" customHeight="1">
      <c r="A11" s="36" t="s">
        <v>39</v>
      </c>
      <c r="B11" s="32">
        <v>1504.2</v>
      </c>
      <c r="C11" s="32">
        <v>1507.2</v>
      </c>
      <c r="D11" s="32">
        <f t="shared" si="1"/>
        <v>3</v>
      </c>
      <c r="E11" s="33">
        <f t="shared" si="0"/>
        <v>100.19944156362186</v>
      </c>
    </row>
    <row r="12" spans="1:5" ht="33" customHeight="1">
      <c r="A12" s="49" t="s">
        <v>43</v>
      </c>
      <c r="B12" s="32">
        <v>825</v>
      </c>
      <c r="C12" s="32">
        <v>858.3</v>
      </c>
      <c r="D12" s="32">
        <f t="shared" si="1"/>
        <v>33.299999999999955</v>
      </c>
      <c r="E12" s="33">
        <f t="shared" si="0"/>
        <v>104.03636363636363</v>
      </c>
    </row>
    <row r="13" spans="1:5" ht="38.25" customHeight="1">
      <c r="A13" s="49" t="s">
        <v>7</v>
      </c>
      <c r="B13" s="32"/>
      <c r="C13" s="32">
        <v>-3.8</v>
      </c>
      <c r="D13" s="32">
        <f t="shared" si="1"/>
        <v>-3.8</v>
      </c>
      <c r="E13" s="33" t="e">
        <f t="shared" si="0"/>
        <v>#DIV/0!</v>
      </c>
    </row>
    <row r="14" spans="1:5" ht="36.75" customHeight="1">
      <c r="A14" s="49" t="s">
        <v>40</v>
      </c>
      <c r="B14" s="32">
        <v>58</v>
      </c>
      <c r="C14" s="32">
        <v>58.3</v>
      </c>
      <c r="D14" s="32">
        <f>C14-B14</f>
        <v>0.29999999999999716</v>
      </c>
      <c r="E14" s="33">
        <f t="shared" si="0"/>
        <v>100.51724137931033</v>
      </c>
    </row>
    <row r="15" spans="1:5" ht="23.25" customHeight="1">
      <c r="A15" s="49" t="s">
        <v>11</v>
      </c>
      <c r="B15" s="32">
        <v>280.7</v>
      </c>
      <c r="C15" s="32">
        <v>342</v>
      </c>
      <c r="D15" s="32">
        <f>C15-B15</f>
        <v>61.30000000000001</v>
      </c>
      <c r="E15" s="33">
        <f>C15/B15*100</f>
        <v>121.8382614891343</v>
      </c>
    </row>
    <row r="16" spans="1:5" ht="17.25" customHeight="1">
      <c r="A16" s="36" t="s">
        <v>9</v>
      </c>
      <c r="B16" s="32">
        <v>11.6</v>
      </c>
      <c r="C16" s="32">
        <v>49.6</v>
      </c>
      <c r="D16" s="32">
        <f t="shared" si="1"/>
        <v>38</v>
      </c>
      <c r="E16" s="33">
        <f t="shared" si="0"/>
        <v>427.5862068965518</v>
      </c>
    </row>
    <row r="17" spans="1:5" ht="17.25" customHeight="1">
      <c r="A17" s="36" t="s">
        <v>42</v>
      </c>
      <c r="B17" s="32">
        <v>730.5</v>
      </c>
      <c r="C17" s="32">
        <v>778.1</v>
      </c>
      <c r="D17" s="32">
        <f t="shared" si="1"/>
        <v>47.60000000000002</v>
      </c>
      <c r="E17" s="33">
        <f t="shared" si="0"/>
        <v>106.51608487337441</v>
      </c>
    </row>
    <row r="18" spans="1:5" ht="17.25" customHeight="1">
      <c r="A18" s="49" t="s">
        <v>8</v>
      </c>
      <c r="B18" s="32">
        <v>170</v>
      </c>
      <c r="C18" s="38">
        <v>175.6</v>
      </c>
      <c r="D18" s="32">
        <f t="shared" si="1"/>
        <v>5.599999999999994</v>
      </c>
      <c r="E18" s="33">
        <f t="shared" si="0"/>
        <v>103.29411764705883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593.6</v>
      </c>
      <c r="C20" s="52">
        <f>SUM(C21:C27)</f>
        <v>972.9</v>
      </c>
      <c r="D20" s="46">
        <f t="shared" si="1"/>
        <v>379.29999999999995</v>
      </c>
      <c r="E20" s="47">
        <f t="shared" si="0"/>
        <v>163.89824797843664</v>
      </c>
    </row>
    <row r="21" spans="1:5" ht="54" customHeight="1">
      <c r="A21" s="53" t="s">
        <v>20</v>
      </c>
      <c r="B21" s="35">
        <v>403.8</v>
      </c>
      <c r="C21" s="35">
        <v>637.1</v>
      </c>
      <c r="D21" s="40">
        <f t="shared" si="1"/>
        <v>233.3</v>
      </c>
      <c r="E21" s="54">
        <f t="shared" si="0"/>
        <v>157.77612679544328</v>
      </c>
    </row>
    <row r="22" spans="1:5" ht="34.5" customHeight="1">
      <c r="A22" s="49" t="s">
        <v>12</v>
      </c>
      <c r="B22" s="32">
        <v>3</v>
      </c>
      <c r="C22" s="32">
        <v>5.3</v>
      </c>
      <c r="D22" s="32">
        <f t="shared" si="1"/>
        <v>2.3</v>
      </c>
      <c r="E22" s="33">
        <f t="shared" si="0"/>
        <v>176.66666666666666</v>
      </c>
    </row>
    <row r="23" spans="1:5" ht="36.75" customHeight="1">
      <c r="A23" s="49" t="s">
        <v>21</v>
      </c>
      <c r="B23" s="32">
        <v>124.4</v>
      </c>
      <c r="C23" s="32">
        <v>164.7</v>
      </c>
      <c r="D23" s="32">
        <f t="shared" si="1"/>
        <v>40.29999999999998</v>
      </c>
      <c r="E23" s="33">
        <f t="shared" si="0"/>
        <v>132.39549839228295</v>
      </c>
    </row>
    <row r="24" spans="1:5" ht="36" customHeight="1">
      <c r="A24" s="49" t="s">
        <v>22</v>
      </c>
      <c r="B24" s="32">
        <v>32.4</v>
      </c>
      <c r="C24" s="38">
        <v>93.2</v>
      </c>
      <c r="D24" s="32">
        <f t="shared" si="1"/>
        <v>60.800000000000004</v>
      </c>
      <c r="E24" s="33">
        <f t="shared" si="0"/>
        <v>287.65432098765433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30</v>
      </c>
      <c r="C26" s="32">
        <v>66.4</v>
      </c>
      <c r="D26" s="32">
        <f t="shared" si="1"/>
        <v>36.400000000000006</v>
      </c>
      <c r="E26" s="33">
        <f t="shared" si="0"/>
        <v>221.33333333333334</v>
      </c>
    </row>
    <row r="27" spans="1:5" ht="18" customHeight="1">
      <c r="A27" s="49" t="s">
        <v>25</v>
      </c>
      <c r="B27" s="32"/>
      <c r="C27" s="38">
        <v>6.2</v>
      </c>
      <c r="D27" s="32">
        <f t="shared" si="1"/>
        <v>6.2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7907.6</v>
      </c>
      <c r="C29" s="52">
        <f>SUM(C20+C9)</f>
        <v>8816.7</v>
      </c>
      <c r="D29" s="52">
        <f>C29-B29</f>
        <v>909.1000000000004</v>
      </c>
      <c r="E29" s="47">
        <f t="shared" si="0"/>
        <v>111.49653497900754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2022-03-01T09:32:05Z</cp:lastPrinted>
  <dcterms:created xsi:type="dcterms:W3CDTF">1996-10-08T23:32:33Z</dcterms:created>
  <dcterms:modified xsi:type="dcterms:W3CDTF">2022-03-01T09:33:29Z</dcterms:modified>
  <cp:category/>
  <cp:version/>
  <cp:contentType/>
  <cp:contentStatus/>
</cp:coreProperties>
</file>