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<sst xmlns="http://schemas.openxmlformats.org/spreadsheetml/2006/main" count="123" uniqueCount="53">
  <si>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</si>
  <si>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</si>
  <si>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</si>
  <si>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</si>
  <si>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</si>
  <si>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</si>
  <si>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</si>
  <si>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</si>
  <si>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</si>
  <si>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</si>
  <si>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</si>
  <si>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</si>
  <si>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</si>
  <si>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</si>
  <si>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</si>
  <si>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</si>
  <si>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</si>
  <si>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</si>
  <si>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</si>
  <si>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</si>
  <si>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</si>
  <si>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</si>
  <si>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</si>
  <si>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</si>
  <si>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</si>
  <si>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</si>
  <si>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</si>
  <si>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</si>
  <si>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</si>
  <si>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</si>
  <si>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</si>
  <si>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</si>
  <si>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</si>
  <si>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</si>
  <si>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</si>
  <si>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</si>
  <si>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</si>
  <si>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</si>
  <si>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</si>
  <si>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</si>
  <si>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</si>
  <si>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</si>
  <si>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</si>
  <si>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</si>
  <si>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 январь - август 2018 - 2019 года</t>
  </si>
  <si>
    <t>факт за январь - август 2018 года</t>
  </si>
  <si>
    <t>факт за январь - август 2019 года</t>
  </si>
  <si>
    <t>за январь - август  2019 года</t>
  </si>
  <si>
    <t xml:space="preserve"> план на январь- август 2019 года</t>
  </si>
  <si>
    <t>факт за январь - август  2019 года</t>
  </si>
  <si>
    <t>за  январь - август 2019 года</t>
  </si>
  <si>
    <t xml:space="preserve"> план на январь - август  2019 года</t>
  </si>
  <si>
    <t>факт за январь - август  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</si>
</sst>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5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44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46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33608.899999999994</v>
      </c>
      <c r="C9" s="46">
        <f>SUM(C10:C19)</f>
        <v>36379.600000000006</v>
      </c>
      <c r="D9" s="46">
        <f>C9-B9</f>
        <v>2770.7000000000116</v>
      </c>
      <c r="E9" s="47">
        <f aca="true" t="shared" si="0" ref="E9:E31">C9/B9*100</f>
        <v>108.24394728777203</v>
      </c>
    </row>
    <row r="10" spans="1:5" ht="17.25" customHeight="1">
      <c r="A10" s="58" t="s">
        <v>6</v>
      </c>
      <c r="B10" s="32">
        <v>13907.8</v>
      </c>
      <c r="C10" s="35">
        <v>15182.1</v>
      </c>
      <c r="D10" s="35">
        <f aca="true" t="shared" si="1" ref="D10:D27">C10-B10</f>
        <v>1274.300000000001</v>
      </c>
      <c r="E10" s="33">
        <f t="shared" si="0"/>
        <v>109.16248436129368</v>
      </c>
    </row>
    <row r="11" spans="1:5" ht="17.25" customHeight="1">
      <c r="A11" s="34" t="s">
        <v>39</v>
      </c>
      <c r="B11" s="32">
        <v>7943.8</v>
      </c>
      <c r="C11" s="32">
        <v>8881.8</v>
      </c>
      <c r="D11" s="32">
        <f t="shared" si="1"/>
        <v>937.9999999999991</v>
      </c>
      <c r="E11" s="33">
        <f t="shared" si="0"/>
        <v>111.80795085475464</v>
      </c>
    </row>
    <row r="12" spans="1:5" ht="17.25" customHeight="1">
      <c r="A12" s="36" t="s">
        <v>41</v>
      </c>
      <c r="B12" s="32">
        <v>2428.5</v>
      </c>
      <c r="C12" s="32">
        <v>2919.3</v>
      </c>
      <c r="D12" s="32">
        <f t="shared" si="1"/>
        <v>490.8000000000002</v>
      </c>
      <c r="E12" s="33">
        <f t="shared" si="0"/>
        <v>120.21000617665226</v>
      </c>
    </row>
    <row r="13" spans="1:5" ht="39" customHeight="1">
      <c r="A13" s="37" t="s">
        <v>7</v>
      </c>
      <c r="B13" s="32">
        <v>1959.2</v>
      </c>
      <c r="C13" s="32">
        <v>1998.3</v>
      </c>
      <c r="D13" s="32">
        <f t="shared" si="1"/>
        <v>39.09999999999991</v>
      </c>
      <c r="E13" s="33">
        <f t="shared" si="0"/>
        <v>101.99571253572886</v>
      </c>
    </row>
    <row r="14" spans="1:8" ht="42" customHeight="1">
      <c r="A14" s="37" t="s">
        <v>40</v>
      </c>
      <c r="B14" s="32">
        <v>347.1</v>
      </c>
      <c r="C14" s="32">
        <v>270.3</v>
      </c>
      <c r="D14" s="32">
        <f t="shared" si="1"/>
        <v>-76.80000000000001</v>
      </c>
      <c r="E14" s="33">
        <f t="shared" si="0"/>
        <v>77.87381158167675</v>
      </c>
      <c r="H14" s="106"/>
    </row>
    <row r="15" spans="1:5" ht="21" customHeight="1">
      <c r="A15" s="37" t="s">
        <v>11</v>
      </c>
      <c r="B15" s="32">
        <v>2289.6</v>
      </c>
      <c r="C15" s="32">
        <v>1680.4</v>
      </c>
      <c r="D15" s="32">
        <f t="shared" si="1"/>
        <v>-609.1999999999998</v>
      </c>
      <c r="E15" s="33">
        <f t="shared" si="0"/>
        <v>73.39273235499651</v>
      </c>
    </row>
    <row r="16" spans="1:5" ht="17.25" customHeight="1">
      <c r="A16" s="34" t="s">
        <v>9</v>
      </c>
      <c r="B16" s="32">
        <v>239.6</v>
      </c>
      <c r="C16" s="32">
        <v>238.8</v>
      </c>
      <c r="D16" s="32">
        <f t="shared" si="1"/>
        <v>-0.799999999999983</v>
      </c>
      <c r="E16" s="33">
        <f t="shared" si="0"/>
        <v>99.66611018363942</v>
      </c>
    </row>
    <row r="17" spans="1:5" ht="17.25" customHeight="1">
      <c r="A17" s="34" t="s">
        <v>43</v>
      </c>
      <c r="B17" s="38">
        <v>3736.1</v>
      </c>
      <c r="C17" s="32">
        <v>4534.3</v>
      </c>
      <c r="D17" s="32">
        <f t="shared" si="1"/>
        <v>798.2000000000003</v>
      </c>
      <c r="E17" s="33">
        <f t="shared" si="0"/>
        <v>121.3645245041621</v>
      </c>
    </row>
    <row r="18" spans="1:5" ht="17.25" customHeight="1">
      <c r="A18" s="37" t="s">
        <v>8</v>
      </c>
      <c r="B18" s="44">
        <v>757.2</v>
      </c>
      <c r="C18" s="38">
        <v>674.3</v>
      </c>
      <c r="D18" s="32">
        <f t="shared" si="1"/>
        <v>-82.90000000000009</v>
      </c>
      <c r="E18" s="33">
        <f t="shared" si="0"/>
        <v>89.05176967776016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8225.800000000001</v>
      </c>
      <c r="C20" s="46">
        <f>SUM(C21:C27)</f>
        <v>6405</v>
      </c>
      <c r="D20" s="46">
        <f t="shared" si="1"/>
        <v>-1820.800000000001</v>
      </c>
      <c r="E20" s="47">
        <f t="shared" si="0"/>
        <v>77.86476695275837</v>
      </c>
    </row>
    <row r="21" spans="1:9" ht="56.25" customHeight="1">
      <c r="A21" s="62" t="s">
        <v>20</v>
      </c>
      <c r="B21" s="35">
        <v>2456.1</v>
      </c>
      <c r="C21" s="35">
        <v>2213.2</v>
      </c>
      <c r="D21" s="35">
        <f t="shared" si="1"/>
        <v>-242.9000000000001</v>
      </c>
      <c r="E21" s="33">
        <f t="shared" si="0"/>
        <v>90.11033752697365</v>
      </c>
      <c r="I21" s="8"/>
    </row>
    <row r="22" spans="1:5" ht="31.5" customHeight="1">
      <c r="A22" s="37" t="s">
        <v>12</v>
      </c>
      <c r="B22" s="32">
        <v>154.5</v>
      </c>
      <c r="C22" s="32">
        <v>147.9</v>
      </c>
      <c r="D22" s="32">
        <f t="shared" si="1"/>
        <v>-6.599999999999994</v>
      </c>
      <c r="E22" s="33">
        <f t="shared" si="0"/>
        <v>95.72815533980584</v>
      </c>
    </row>
    <row r="23" spans="1:5" ht="36.75" customHeight="1">
      <c r="A23" s="37" t="s">
        <v>21</v>
      </c>
      <c r="B23" s="32">
        <v>821.5</v>
      </c>
      <c r="C23" s="32">
        <v>1912.7</v>
      </c>
      <c r="D23" s="32">
        <f t="shared" si="1"/>
        <v>1091.2</v>
      </c>
      <c r="E23" s="33">
        <f t="shared" si="0"/>
        <v>232.8301886792453</v>
      </c>
    </row>
    <row r="24" spans="1:5" ht="36" customHeight="1">
      <c r="A24" s="37" t="s">
        <v>22</v>
      </c>
      <c r="B24" s="38">
        <v>3046.5</v>
      </c>
      <c r="C24" s="38">
        <v>757.3</v>
      </c>
      <c r="D24" s="32">
        <f t="shared" si="1"/>
        <v>-2289.2</v>
      </c>
      <c r="E24" s="33">
        <f t="shared" si="0"/>
        <v>24.85803380928935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531.6</v>
      </c>
      <c r="C26" s="32">
        <v>497.2</v>
      </c>
      <c r="D26" s="32">
        <f t="shared" si="1"/>
        <v>-34.400000000000034</v>
      </c>
      <c r="E26" s="33">
        <f t="shared" si="0"/>
        <v>93.52896914973664</v>
      </c>
    </row>
    <row r="27" spans="1:5" ht="18" customHeight="1">
      <c r="A27" s="37" t="s">
        <v>25</v>
      </c>
      <c r="B27" s="38">
        <v>1215.6</v>
      </c>
      <c r="C27" s="38">
        <v>876.7</v>
      </c>
      <c r="D27" s="32">
        <f t="shared" si="1"/>
        <v>-338.89999999999986</v>
      </c>
      <c r="E27" s="33">
        <f t="shared" si="0"/>
        <v>72.12076340901613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41834.7</v>
      </c>
      <c r="C31" s="46">
        <f>C9+C20</f>
        <v>42784.600000000006</v>
      </c>
      <c r="D31" s="46">
        <f>D9+D20</f>
        <v>949.9000000000106</v>
      </c>
      <c r="E31" s="47">
        <f t="shared" si="0"/>
        <v>102.27060311177087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M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9" sqref="AA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35127.49999999999</v>
      </c>
      <c r="C9" s="76">
        <f>F9+I9+L9+O9+R9+U9+X9+AA9</f>
        <v>36379.6</v>
      </c>
      <c r="D9" s="77">
        <f aca="true" t="shared" si="0" ref="D9:D27">C9/B9</f>
        <v>1.0356444381182837</v>
      </c>
      <c r="E9" s="68">
        <f>SUM(E10:E19)</f>
        <v>22166.3</v>
      </c>
      <c r="F9" s="69">
        <f>SUM(F10:F19)</f>
        <v>22863.199999999997</v>
      </c>
      <c r="G9" s="71">
        <f aca="true" t="shared" si="1" ref="G9:G29">F9/E9</f>
        <v>1.031439617798189</v>
      </c>
      <c r="H9" s="75">
        <f>SUM(H10:H19)</f>
        <v>9079.4</v>
      </c>
      <c r="I9" s="76">
        <f>SUM(I10:I19)</f>
        <v>9303.9</v>
      </c>
      <c r="J9" s="77">
        <f aca="true" t="shared" si="2" ref="J9:J14">I9/H9</f>
        <v>1.0247263035002312</v>
      </c>
      <c r="K9" s="68">
        <f>SUM(K10:K19)</f>
        <v>422</v>
      </c>
      <c r="L9" s="69">
        <f>SUM(L10:L19)</f>
        <v>525.5</v>
      </c>
      <c r="M9" s="71">
        <f aca="true" t="shared" si="3" ref="M9:M18">L9/K9</f>
        <v>1.245260663507109</v>
      </c>
      <c r="N9" s="75">
        <f>SUM(N10:N19)</f>
        <v>517.6</v>
      </c>
      <c r="O9" s="76">
        <f>SUM(O10:O19)</f>
        <v>495.59999999999997</v>
      </c>
      <c r="P9" s="77">
        <f>O9/N9</f>
        <v>0.9574961360123646</v>
      </c>
      <c r="Q9" s="68">
        <f>SUM(Q10:Q19)</f>
        <v>660.4</v>
      </c>
      <c r="R9" s="76">
        <f>SUM(R10:R19)</f>
        <v>673.3</v>
      </c>
      <c r="S9" s="71">
        <f>R9/Q9</f>
        <v>1.0195336159903088</v>
      </c>
      <c r="T9" s="75">
        <f>SUM(T10:T19)</f>
        <v>957.0999999999999</v>
      </c>
      <c r="U9" s="76">
        <f>SUM(U10:U19)</f>
        <v>1040.5</v>
      </c>
      <c r="V9" s="77">
        <f>U9/T9</f>
        <v>1.0871382300700032</v>
      </c>
      <c r="W9" s="68">
        <f>SUM(W10:W19)</f>
        <v>776</v>
      </c>
      <c r="X9" s="69">
        <f>SUM(X10:X19)</f>
        <v>930.2</v>
      </c>
      <c r="Y9" s="71">
        <f>X9/W9</f>
        <v>1.1987113402061855</v>
      </c>
      <c r="Z9" s="75">
        <f>SUM(Z10:Z19)</f>
        <v>548.7</v>
      </c>
      <c r="AA9" s="76">
        <f>SUM(AA10:AA19)</f>
        <v>547.4</v>
      </c>
      <c r="AB9" s="77">
        <f aca="true" t="shared" si="4" ref="AB9:AB24">AA9/Z9</f>
        <v>0.9976307636231091</v>
      </c>
    </row>
    <row r="10" spans="1:28" ht="17.25" customHeight="1">
      <c r="A10" s="19" t="s">
        <v>6</v>
      </c>
      <c r="B10" s="9">
        <f aca="true" t="shared" si="5" ref="B10:B19">E10+H10+K10+N10+Q10+T10+W10+Z10</f>
        <v>15060.599999999999</v>
      </c>
      <c r="C10" s="3">
        <f aca="true" t="shared" si="6" ref="C10:C19">F10+I10+L10+O10+R10+U10+X10+AA10</f>
        <v>15182.099999999997</v>
      </c>
      <c r="D10" s="79">
        <f t="shared" si="0"/>
        <v>1.008067407673001</v>
      </c>
      <c r="E10" s="10">
        <v>8665.3</v>
      </c>
      <c r="F10" s="3">
        <v>8770.5</v>
      </c>
      <c r="G10" s="72">
        <f t="shared" si="1"/>
        <v>1.0121403759823666</v>
      </c>
      <c r="H10" s="9">
        <v>5402.2</v>
      </c>
      <c r="I10" s="3">
        <v>5378.3</v>
      </c>
      <c r="J10" s="79">
        <f t="shared" si="2"/>
        <v>0.9955758764947614</v>
      </c>
      <c r="K10" s="10">
        <v>241</v>
      </c>
      <c r="L10" s="3">
        <v>283.4</v>
      </c>
      <c r="M10" s="72">
        <f t="shared" si="3"/>
        <v>1.175933609958506</v>
      </c>
      <c r="N10" s="9">
        <v>91.8</v>
      </c>
      <c r="O10" s="3">
        <v>91.8</v>
      </c>
      <c r="P10" s="79">
        <f>O10/N10</f>
        <v>1</v>
      </c>
      <c r="Q10" s="90">
        <v>140</v>
      </c>
      <c r="R10" s="12">
        <v>142.3</v>
      </c>
      <c r="S10" s="72">
        <f>R10/Q10</f>
        <v>1.0164285714285715</v>
      </c>
      <c r="T10" s="78">
        <v>148.8</v>
      </c>
      <c r="U10" s="12">
        <v>151.3</v>
      </c>
      <c r="V10" s="79">
        <f>U10/T10</f>
        <v>1.0168010752688172</v>
      </c>
      <c r="W10" s="90">
        <v>156</v>
      </c>
      <c r="X10" s="12">
        <v>152.5</v>
      </c>
      <c r="Y10" s="72">
        <f>X10/W10</f>
        <v>0.9775641025641025</v>
      </c>
      <c r="Z10" s="78">
        <v>215.5</v>
      </c>
      <c r="AA10" s="12">
        <v>212</v>
      </c>
      <c r="AB10" s="79">
        <f t="shared" si="4"/>
        <v>0.9837587006960556</v>
      </c>
    </row>
    <row r="11" spans="1:28" ht="17.25" customHeight="1">
      <c r="A11" s="19" t="s">
        <v>39</v>
      </c>
      <c r="B11" s="9">
        <f>E11+H11+K11+N11+Q11+T11+W11+Z11</f>
        <v>8434.4</v>
      </c>
      <c r="C11" s="3">
        <f>F11+I11+L11+O11+R11+U11+X11+AA11</f>
        <v>8881.8</v>
      </c>
      <c r="D11" s="79">
        <f t="shared" si="0"/>
        <v>1.0530446741914066</v>
      </c>
      <c r="E11" s="10">
        <v>6750</v>
      </c>
      <c r="F11" s="3">
        <v>7103.8</v>
      </c>
      <c r="G11" s="72">
        <f t="shared" si="1"/>
        <v>1.052414814814815</v>
      </c>
      <c r="H11" s="1">
        <v>1684.4</v>
      </c>
      <c r="I11" s="3">
        <v>1778</v>
      </c>
      <c r="J11" s="79">
        <f t="shared" si="2"/>
        <v>1.0555687485157919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2911</v>
      </c>
      <c r="C12" s="3">
        <f>F12+I12+L12+O12+R12+U12+X12+AA12</f>
        <v>2919.3</v>
      </c>
      <c r="D12" s="79">
        <f t="shared" si="0"/>
        <v>1.0028512538646515</v>
      </c>
      <c r="E12" s="10">
        <v>2911</v>
      </c>
      <c r="F12" s="3">
        <v>2919.3</v>
      </c>
      <c r="G12" s="72">
        <f t="shared" si="1"/>
        <v>1.0028512538646515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1985.3</v>
      </c>
      <c r="C13" s="3">
        <f t="shared" si="6"/>
        <v>1998.3</v>
      </c>
      <c r="D13" s="79">
        <f t="shared" si="0"/>
        <v>1.0065481287462852</v>
      </c>
      <c r="E13" s="10">
        <v>1985.3</v>
      </c>
      <c r="F13" s="3">
        <v>1998.3</v>
      </c>
      <c r="G13" s="72">
        <f t="shared" si="1"/>
        <v>1.0065481287462852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1360.4</v>
      </c>
      <c r="C14" s="3">
        <f t="shared" si="6"/>
        <v>1680.4</v>
      </c>
      <c r="D14" s="79">
        <f t="shared" si="0"/>
        <v>1.2352249338429873</v>
      </c>
      <c r="E14" s="10">
        <v>932</v>
      </c>
      <c r="F14" s="3">
        <v>1130</v>
      </c>
      <c r="G14" s="72">
        <f t="shared" si="1"/>
        <v>1.2124463519313304</v>
      </c>
      <c r="H14" s="1">
        <v>77.9</v>
      </c>
      <c r="I14" s="4">
        <v>115.7</v>
      </c>
      <c r="J14" s="79">
        <f t="shared" si="2"/>
        <v>1.4852374839537867</v>
      </c>
      <c r="K14" s="99"/>
      <c r="L14" s="3"/>
      <c r="M14" s="72"/>
      <c r="N14" s="9"/>
      <c r="O14" s="4"/>
      <c r="P14" s="79" t="e">
        <f>O14/N14</f>
        <v>#DIV/0!</v>
      </c>
      <c r="Q14" s="90">
        <v>19.4</v>
      </c>
      <c r="R14" s="11">
        <v>19.4</v>
      </c>
      <c r="S14" s="72">
        <f aca="true" t="shared" si="7" ref="S14:S24">R14/Q14</f>
        <v>1</v>
      </c>
      <c r="T14" s="78">
        <v>4.5</v>
      </c>
      <c r="U14" s="12">
        <v>24.4</v>
      </c>
      <c r="V14" s="79">
        <f aca="true" t="shared" si="8" ref="V14:V24">U14/T14</f>
        <v>5.422222222222222</v>
      </c>
      <c r="W14" s="90">
        <v>61.5</v>
      </c>
      <c r="X14" s="11">
        <v>125.1</v>
      </c>
      <c r="Y14" s="72">
        <f aca="true" t="shared" si="9" ref="Y14:Y21">X14/W14</f>
        <v>2.0341463414634147</v>
      </c>
      <c r="Z14" s="78">
        <v>265.1</v>
      </c>
      <c r="AA14" s="12">
        <v>265.8</v>
      </c>
      <c r="AB14" s="79">
        <f t="shared" si="4"/>
        <v>1.0026405130139568</v>
      </c>
    </row>
    <row r="15" spans="1:28" ht="48" customHeight="1">
      <c r="A15" s="20" t="s">
        <v>38</v>
      </c>
      <c r="B15" s="9">
        <f>E15+H15+K15+N15+Q15+T15+W15+Z15</f>
        <v>265.4</v>
      </c>
      <c r="C15" s="3">
        <f>F15+I15+L15+O15+R15+U15+X15+AA15</f>
        <v>270.3</v>
      </c>
      <c r="D15" s="79">
        <f>C15/B15</f>
        <v>1.0184626978146196</v>
      </c>
      <c r="E15" s="10">
        <v>265.4</v>
      </c>
      <c r="F15" s="3">
        <v>270.3</v>
      </c>
      <c r="G15" s="72">
        <f t="shared" si="1"/>
        <v>1.0184626978146196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206.10000000000002</v>
      </c>
      <c r="C16" s="3">
        <f t="shared" si="6"/>
        <v>238.8</v>
      </c>
      <c r="D16" s="79">
        <f t="shared" si="0"/>
        <v>1.1586608442503639</v>
      </c>
      <c r="E16" s="10"/>
      <c r="F16" s="3"/>
      <c r="G16" s="72"/>
      <c r="H16" s="9">
        <v>144</v>
      </c>
      <c r="I16" s="3">
        <v>186.5</v>
      </c>
      <c r="J16" s="79">
        <f aca="true" t="shared" si="10" ref="J16:J21">I16/H16</f>
        <v>1.2951388888888888</v>
      </c>
      <c r="K16" s="10">
        <v>7</v>
      </c>
      <c r="L16" s="3">
        <v>12.8</v>
      </c>
      <c r="M16" s="72">
        <f t="shared" si="3"/>
        <v>1.8285714285714287</v>
      </c>
      <c r="N16" s="1">
        <v>8.8</v>
      </c>
      <c r="O16" s="3">
        <v>6.9</v>
      </c>
      <c r="P16" s="79">
        <f aca="true" t="shared" si="11" ref="P16:P21">O16/N16</f>
        <v>0.7840909090909091</v>
      </c>
      <c r="Q16" s="90">
        <v>36</v>
      </c>
      <c r="R16" s="12">
        <v>19</v>
      </c>
      <c r="S16" s="72">
        <f t="shared" si="7"/>
        <v>0.5277777777777778</v>
      </c>
      <c r="T16" s="78">
        <v>2</v>
      </c>
      <c r="U16" s="12">
        <v>6.5</v>
      </c>
      <c r="V16" s="79">
        <f t="shared" si="8"/>
        <v>3.25</v>
      </c>
      <c r="W16" s="90">
        <v>5</v>
      </c>
      <c r="X16" s="11">
        <v>6.2</v>
      </c>
      <c r="Y16" s="72">
        <f t="shared" si="9"/>
        <v>1.24</v>
      </c>
      <c r="Z16" s="78">
        <v>3.3</v>
      </c>
      <c r="AA16" s="12">
        <v>0.9</v>
      </c>
      <c r="AB16" s="79">
        <f t="shared" si="4"/>
        <v>0.27272727272727276</v>
      </c>
    </row>
    <row r="17" spans="1:28" ht="17.25" customHeight="1">
      <c r="A17" s="19" t="s">
        <v>19</v>
      </c>
      <c r="B17" s="9">
        <f t="shared" si="5"/>
        <v>4247</v>
      </c>
      <c r="C17" s="3">
        <f t="shared" si="6"/>
        <v>4534.3</v>
      </c>
      <c r="D17" s="79">
        <f t="shared" si="0"/>
        <v>1.067647751353897</v>
      </c>
      <c r="E17" s="10"/>
      <c r="F17" s="3"/>
      <c r="G17" s="72"/>
      <c r="H17" s="9">
        <v>1770.9</v>
      </c>
      <c r="I17" s="3">
        <v>1845.4</v>
      </c>
      <c r="J17" s="79">
        <f t="shared" si="10"/>
        <v>1.0420690044610086</v>
      </c>
      <c r="K17" s="99">
        <v>174</v>
      </c>
      <c r="L17" s="3">
        <v>229.3</v>
      </c>
      <c r="M17" s="72">
        <f t="shared" si="3"/>
        <v>1.3178160919540232</v>
      </c>
      <c r="N17" s="9">
        <v>417</v>
      </c>
      <c r="O17" s="4">
        <v>396.9</v>
      </c>
      <c r="P17" s="79">
        <f t="shared" si="11"/>
        <v>0.9517985611510791</v>
      </c>
      <c r="Q17" s="90">
        <v>465</v>
      </c>
      <c r="R17" s="12">
        <v>489.3</v>
      </c>
      <c r="S17" s="72">
        <f t="shared" si="7"/>
        <v>1.052258064516129</v>
      </c>
      <c r="T17" s="78">
        <v>801.8</v>
      </c>
      <c r="U17" s="12">
        <v>858.3</v>
      </c>
      <c r="V17" s="79">
        <f t="shared" si="8"/>
        <v>1.0704664504864057</v>
      </c>
      <c r="W17" s="90">
        <v>553.5</v>
      </c>
      <c r="X17" s="3">
        <v>646.4</v>
      </c>
      <c r="Y17" s="72">
        <f t="shared" si="9"/>
        <v>1.1678410117434508</v>
      </c>
      <c r="Z17" s="78">
        <v>64.8</v>
      </c>
      <c r="AA17" s="12">
        <v>68.7</v>
      </c>
      <c r="AB17" s="79">
        <f t="shared" si="4"/>
        <v>1.0601851851851853</v>
      </c>
    </row>
    <row r="18" spans="1:28" ht="17.25" customHeight="1">
      <c r="A18" s="20" t="s">
        <v>8</v>
      </c>
      <c r="B18" s="9">
        <f t="shared" si="5"/>
        <v>657.3</v>
      </c>
      <c r="C18" s="3">
        <f t="shared" si="6"/>
        <v>674.3</v>
      </c>
      <c r="D18" s="79">
        <f t="shared" si="0"/>
        <v>1.0258633804959683</v>
      </c>
      <c r="E18" s="10">
        <v>657.3</v>
      </c>
      <c r="F18" s="3">
        <v>671</v>
      </c>
      <c r="G18" s="72">
        <f t="shared" si="1"/>
        <v>1.020842841929104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4707.299999999999</v>
      </c>
      <c r="C20" s="25">
        <f t="shared" si="12"/>
        <v>6404.999999999999</v>
      </c>
      <c r="D20" s="82">
        <f t="shared" si="0"/>
        <v>1.3606526034032247</v>
      </c>
      <c r="E20" s="24">
        <f>E21+E22+E23+E24+E25+E26+E27+E28</f>
        <v>2214.8</v>
      </c>
      <c r="F20" s="25">
        <f>F21+F22+F23+F24+F25+F26+F27+F28</f>
        <v>3113.5</v>
      </c>
      <c r="G20" s="73">
        <f t="shared" si="1"/>
        <v>1.405770272710854</v>
      </c>
      <c r="H20" s="81">
        <f>H21+H22+H23+H24+H25+H26+H27+H28</f>
        <v>1357.1</v>
      </c>
      <c r="I20" s="25">
        <f>I21+I22+I23+I24+I25+I26+I27+I28</f>
        <v>1891.8</v>
      </c>
      <c r="J20" s="82">
        <f t="shared" si="10"/>
        <v>1.3940019158499743</v>
      </c>
      <c r="K20" s="24">
        <f>K21+K22+K23+K24+K25+K26+K27+K28</f>
        <v>118.7</v>
      </c>
      <c r="L20" s="25">
        <f>L21+L22+L23+L24+L25+L26+L27+L28</f>
        <v>110.9</v>
      </c>
      <c r="M20" s="73">
        <f>L20/K20</f>
        <v>0.9342881213142376</v>
      </c>
      <c r="N20" s="81">
        <f>N21+N22+N23+N24+N25+N26+N27+N28</f>
        <v>197.5</v>
      </c>
      <c r="O20" s="25">
        <f>O21+O22+O23+O24+O25+O26+O27+O28</f>
        <v>273.4</v>
      </c>
      <c r="P20" s="82">
        <f t="shared" si="11"/>
        <v>1.3843037974683543</v>
      </c>
      <c r="Q20" s="24">
        <f>Q21+Q22+Q23+Q24+Q25+Q26+Q27+Q28</f>
        <v>207.7</v>
      </c>
      <c r="R20" s="25">
        <f>R21+R22+R23+R24+R25+R26+R27+R28</f>
        <v>231.6</v>
      </c>
      <c r="S20" s="73">
        <f t="shared" si="7"/>
        <v>1.1150698122291767</v>
      </c>
      <c r="T20" s="81">
        <f>T21+T22+T23+T24+T25+T26+T27+T28</f>
        <v>67.6</v>
      </c>
      <c r="U20" s="25">
        <f>U21+U22+U23+U24+U25+U26+U27+U28</f>
        <v>326.70000000000005</v>
      </c>
      <c r="V20" s="82">
        <f t="shared" si="8"/>
        <v>4.832840236686391</v>
      </c>
      <c r="W20" s="24">
        <f>W21+W22+W23+W24+W25+W26+W27+W28</f>
        <v>471.9</v>
      </c>
      <c r="X20" s="25">
        <f>X21+X22+X23+X24+X25+X26+X27+X28</f>
        <v>372.7</v>
      </c>
      <c r="Y20" s="73">
        <f t="shared" si="9"/>
        <v>0.7897859716041534</v>
      </c>
      <c r="Z20" s="81">
        <f>Z21+Z22+Z23+Z24+Z25+Z26+Z27+Z28</f>
        <v>72</v>
      </c>
      <c r="AA20" s="25">
        <f>AA21+AA22+AA23+AA24+AA25+AA26+AA27+AA28</f>
        <v>84.4</v>
      </c>
      <c r="AB20" s="82">
        <f t="shared" si="4"/>
        <v>1.1722222222222223</v>
      </c>
    </row>
    <row r="21" spans="1:28" ht="48.75" customHeight="1">
      <c r="A21" s="20" t="s">
        <v>20</v>
      </c>
      <c r="B21" s="9">
        <f t="shared" si="12"/>
        <v>2109.9999999999995</v>
      </c>
      <c r="C21" s="3">
        <f t="shared" si="12"/>
        <v>2213.2</v>
      </c>
      <c r="D21" s="79">
        <f t="shared" si="0"/>
        <v>1.0489099526066352</v>
      </c>
      <c r="E21" s="10">
        <v>1022</v>
      </c>
      <c r="F21" s="3">
        <v>1038.1</v>
      </c>
      <c r="G21" s="72">
        <f t="shared" si="1"/>
        <v>1.0157534246575342</v>
      </c>
      <c r="H21" s="1">
        <v>946.1</v>
      </c>
      <c r="I21" s="3">
        <v>955.1</v>
      </c>
      <c r="J21" s="79">
        <f t="shared" si="10"/>
        <v>1.009512736497199</v>
      </c>
      <c r="K21" s="10">
        <v>21.1</v>
      </c>
      <c r="L21" s="3">
        <v>36.1</v>
      </c>
      <c r="M21" s="72">
        <f>L21/K21</f>
        <v>1.7109004739336493</v>
      </c>
      <c r="N21" s="95">
        <v>62.5</v>
      </c>
      <c r="O21" s="4">
        <v>62.6</v>
      </c>
      <c r="P21" s="79">
        <f t="shared" si="11"/>
        <v>1.0016</v>
      </c>
      <c r="Q21" s="90">
        <v>3.7</v>
      </c>
      <c r="R21" s="12">
        <v>5.5</v>
      </c>
      <c r="S21" s="72">
        <f t="shared" si="7"/>
        <v>1.4864864864864864</v>
      </c>
      <c r="T21" s="78">
        <v>25.6</v>
      </c>
      <c r="U21" s="12">
        <v>86.4</v>
      </c>
      <c r="V21" s="79">
        <f t="shared" si="8"/>
        <v>3.375</v>
      </c>
      <c r="W21" s="90">
        <v>29</v>
      </c>
      <c r="X21" s="12">
        <v>29.4</v>
      </c>
      <c r="Y21" s="72">
        <f t="shared" si="9"/>
        <v>1.013793103448276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146.7</v>
      </c>
      <c r="C22" s="3">
        <f t="shared" si="12"/>
        <v>147.9</v>
      </c>
      <c r="D22" s="79">
        <f t="shared" si="0"/>
        <v>1.0081799591002045</v>
      </c>
      <c r="E22" s="10">
        <v>146.7</v>
      </c>
      <c r="F22" s="3">
        <v>147.9</v>
      </c>
      <c r="G22" s="72">
        <f t="shared" si="1"/>
        <v>1.0081799591002045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814.6</v>
      </c>
      <c r="C23" s="3">
        <f t="shared" si="12"/>
        <v>1912.7</v>
      </c>
      <c r="D23" s="79">
        <f t="shared" si="0"/>
        <v>2.348023569850233</v>
      </c>
      <c r="E23" s="10">
        <v>296</v>
      </c>
      <c r="F23" s="3">
        <v>1403.9</v>
      </c>
      <c r="G23" s="72">
        <f t="shared" si="1"/>
        <v>4.742905405405406</v>
      </c>
      <c r="H23" s="9"/>
      <c r="I23" s="4"/>
      <c r="J23" s="79" t="e">
        <f>I23/H23</f>
        <v>#DIV/0!</v>
      </c>
      <c r="K23" s="10">
        <v>52.6</v>
      </c>
      <c r="L23" s="3">
        <v>30.7</v>
      </c>
      <c r="M23" s="72">
        <f>L23/K23</f>
        <v>0.5836501901140684</v>
      </c>
      <c r="N23" s="9">
        <v>135</v>
      </c>
      <c r="O23" s="3">
        <v>144</v>
      </c>
      <c r="P23" s="79">
        <f>O23/N23</f>
        <v>1.0666666666666667</v>
      </c>
      <c r="Q23" s="90">
        <v>179</v>
      </c>
      <c r="R23" s="12">
        <v>179.2</v>
      </c>
      <c r="S23" s="72">
        <f t="shared" si="7"/>
        <v>1.001117318435754</v>
      </c>
      <c r="T23" s="78">
        <v>42</v>
      </c>
      <c r="U23" s="12">
        <v>48.7</v>
      </c>
      <c r="V23" s="79">
        <f t="shared" si="8"/>
        <v>1.1595238095238096</v>
      </c>
      <c r="W23" s="90">
        <v>50</v>
      </c>
      <c r="X23" s="12">
        <v>51.1</v>
      </c>
      <c r="Y23" s="72">
        <f>X23/W23</f>
        <v>1.022</v>
      </c>
      <c r="Z23" s="78">
        <v>60</v>
      </c>
      <c r="AA23" s="12">
        <v>55.1</v>
      </c>
      <c r="AB23" s="79">
        <f t="shared" si="4"/>
        <v>0.9183333333333333</v>
      </c>
    </row>
    <row r="24" spans="1:28" ht="30.75" customHeight="1">
      <c r="A24" s="20" t="s">
        <v>22</v>
      </c>
      <c r="B24" s="9">
        <f t="shared" si="12"/>
        <v>753.5</v>
      </c>
      <c r="C24" s="3">
        <f t="shared" si="12"/>
        <v>757.3</v>
      </c>
      <c r="D24" s="79">
        <f t="shared" si="0"/>
        <v>1.0050431320504312</v>
      </c>
      <c r="E24" s="10">
        <v>254.6</v>
      </c>
      <c r="F24" s="3">
        <v>66.4</v>
      </c>
      <c r="G24" s="72">
        <f t="shared" si="1"/>
        <v>0.2608012568735271</v>
      </c>
      <c r="H24" s="9">
        <v>231</v>
      </c>
      <c r="I24" s="3">
        <v>472.5</v>
      </c>
      <c r="J24" s="79">
        <f>I24/H24</f>
        <v>2.0454545454545454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495.5</v>
      </c>
      <c r="C26" s="3">
        <f>F26+I26+L26+O26+R26+U26+X26+AA26</f>
        <v>497.2</v>
      </c>
      <c r="D26" s="79">
        <f t="shared" si="0"/>
        <v>1.00343087790111</v>
      </c>
      <c r="E26" s="10">
        <v>495.5</v>
      </c>
      <c r="F26" s="3">
        <v>457.2</v>
      </c>
      <c r="G26" s="72">
        <f t="shared" si="1"/>
        <v>0.9227043390514631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>
        <v>10</v>
      </c>
      <c r="S26" s="88"/>
      <c r="T26" s="80"/>
      <c r="U26" s="13"/>
      <c r="V26" s="79"/>
      <c r="W26" s="91"/>
      <c r="X26" s="11">
        <v>30</v>
      </c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387</v>
      </c>
      <c r="C27" s="3">
        <f>F27+I27+L27+O27+R27+U27+X27+AA27</f>
        <v>876.6999999999999</v>
      </c>
      <c r="D27" s="79">
        <f t="shared" si="0"/>
        <v>2.2653746770025838</v>
      </c>
      <c r="E27" s="10"/>
      <c r="F27" s="3"/>
      <c r="G27" s="72" t="e">
        <f t="shared" si="1"/>
        <v>#DIV/0!</v>
      </c>
      <c r="H27" s="1">
        <v>180</v>
      </c>
      <c r="I27" s="3">
        <v>464.2</v>
      </c>
      <c r="J27" s="79">
        <f>I27/H27</f>
        <v>2.578888888888889</v>
      </c>
      <c r="K27" s="99">
        <v>45</v>
      </c>
      <c r="L27" s="3">
        <v>44.1</v>
      </c>
      <c r="M27" s="72">
        <f>L27/K27</f>
        <v>0.98</v>
      </c>
      <c r="N27" s="1"/>
      <c r="O27" s="4">
        <v>66.8</v>
      </c>
      <c r="P27" s="94"/>
      <c r="Q27" s="91">
        <v>25</v>
      </c>
      <c r="R27" s="11">
        <v>36.9</v>
      </c>
      <c r="S27" s="72">
        <f>R27/Q27</f>
        <v>1.476</v>
      </c>
      <c r="T27" s="80"/>
      <c r="U27" s="13">
        <v>191.6</v>
      </c>
      <c r="V27" s="79"/>
      <c r="W27" s="91">
        <v>125</v>
      </c>
      <c r="X27" s="11">
        <v>43.8</v>
      </c>
      <c r="Y27" s="72">
        <f>X27/W27</f>
        <v>0.3504</v>
      </c>
      <c r="Z27" s="83">
        <v>12</v>
      </c>
      <c r="AA27" s="11">
        <v>29.3</v>
      </c>
      <c r="AB27" s="79">
        <f>AA27/Z27</f>
        <v>2.441666666666667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39834.79999999999</v>
      </c>
      <c r="C29" s="102">
        <f>C20+C9</f>
        <v>42784.6</v>
      </c>
      <c r="D29" s="103">
        <f>C29/B29</f>
        <v>1.0740508299276013</v>
      </c>
      <c r="E29" s="104">
        <f>SUM(E20+E9)</f>
        <v>24381.1</v>
      </c>
      <c r="F29" s="104">
        <f>SUM(F20+F9)</f>
        <v>25976.699999999997</v>
      </c>
      <c r="G29" s="103">
        <f t="shared" si="1"/>
        <v>1.0654441350062138</v>
      </c>
      <c r="H29" s="104">
        <f>SUM(H20+H9)</f>
        <v>10436.5</v>
      </c>
      <c r="I29" s="104">
        <f>SUM(I20+I9)</f>
        <v>11195.699999999999</v>
      </c>
      <c r="J29" s="103">
        <f>I29/H29</f>
        <v>1.0727446941024288</v>
      </c>
      <c r="K29" s="104">
        <f>SUM(K20+K9)</f>
        <v>540.7</v>
      </c>
      <c r="L29" s="104">
        <f>SUM(L20+L9)</f>
        <v>636.4</v>
      </c>
      <c r="M29" s="103">
        <f>L29/K29</f>
        <v>1.1769927871277972</v>
      </c>
      <c r="N29" s="104">
        <f>SUM(N20+N9)</f>
        <v>715.1</v>
      </c>
      <c r="O29" s="104">
        <f>SUM(O20+O9)</f>
        <v>769</v>
      </c>
      <c r="P29" s="103">
        <f>O29/N29</f>
        <v>1.075374073556146</v>
      </c>
      <c r="Q29" s="104">
        <f>SUM(Q20+Q9)</f>
        <v>868.0999999999999</v>
      </c>
      <c r="R29" s="104">
        <f>SUM(R20+R9)</f>
        <v>904.9</v>
      </c>
      <c r="S29" s="103">
        <f>R29/Q29</f>
        <v>1.0423914295588066</v>
      </c>
      <c r="T29" s="104">
        <f>SUM(T20+T9)</f>
        <v>1024.6999999999998</v>
      </c>
      <c r="U29" s="104">
        <f>SUM(U20+U9)</f>
        <v>1367.2</v>
      </c>
      <c r="V29" s="103">
        <f>U29/T29</f>
        <v>1.3342441690250808</v>
      </c>
      <c r="W29" s="104">
        <f>SUM(W20+W9)</f>
        <v>1247.9</v>
      </c>
      <c r="X29" s="104">
        <f>SUM(X20+X9)</f>
        <v>1302.9</v>
      </c>
      <c r="Y29" s="103">
        <f>X29/W29</f>
        <v>1.0440740443945828</v>
      </c>
      <c r="Z29" s="104">
        <f>SUM(Z20+Z9)</f>
        <v>620.7</v>
      </c>
      <c r="AA29" s="104">
        <f>SUM(AA20+AA9)</f>
        <v>631.8</v>
      </c>
      <c r="AB29" s="105">
        <f>AA29/Z29</f>
        <v>1.017883035282745</v>
      </c>
    </row>
    <row r="40" ht="12.75">
      <c r="E40" s="5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35127.5</v>
      </c>
      <c r="C9" s="46">
        <f>SUM(C10:C19)</f>
        <v>36379.600000000006</v>
      </c>
      <c r="D9" s="46">
        <f>C9-B9</f>
        <v>1252.1000000000058</v>
      </c>
      <c r="E9" s="47">
        <f aca="true" t="shared" si="0" ref="E9:E29">C9/B9*100</f>
        <v>103.56444381182837</v>
      </c>
    </row>
    <row r="10" spans="1:5" ht="17.25" customHeight="1">
      <c r="A10" s="48" t="s">
        <v>6</v>
      </c>
      <c r="B10" s="35">
        <v>15060.6</v>
      </c>
      <c r="C10" s="35">
        <v>15182.1</v>
      </c>
      <c r="D10" s="35">
        <f aca="true" t="shared" si="1" ref="D10:D27">C10-B10</f>
        <v>121.5</v>
      </c>
      <c r="E10" s="33">
        <f t="shared" si="0"/>
        <v>100.80674076730011</v>
      </c>
    </row>
    <row r="11" spans="1:5" ht="17.25" customHeight="1">
      <c r="A11" s="36" t="s">
        <v>39</v>
      </c>
      <c r="B11" s="32">
        <v>8434.4</v>
      </c>
      <c r="C11" s="32">
        <v>8881.8</v>
      </c>
      <c r="D11" s="32">
        <f t="shared" si="1"/>
        <v>447.39999999999964</v>
      </c>
      <c r="E11" s="33">
        <f t="shared" si="0"/>
        <v>105.30446741914065</v>
      </c>
    </row>
    <row r="12" spans="1:5" ht="17.25" customHeight="1">
      <c r="A12" s="36" t="s">
        <v>41</v>
      </c>
      <c r="B12" s="32">
        <v>2911</v>
      </c>
      <c r="C12" s="32">
        <v>2919.3</v>
      </c>
      <c r="D12" s="32">
        <f t="shared" si="1"/>
        <v>8.300000000000182</v>
      </c>
      <c r="E12" s="33">
        <f t="shared" si="0"/>
        <v>100.28512538646514</v>
      </c>
    </row>
    <row r="13" spans="1:5" ht="38.25" customHeight="1">
      <c r="A13" s="49" t="s">
        <v>7</v>
      </c>
      <c r="B13" s="32">
        <v>1985.3</v>
      </c>
      <c r="C13" s="32">
        <v>1998.3</v>
      </c>
      <c r="D13" s="32">
        <f t="shared" si="1"/>
        <v>13</v>
      </c>
      <c r="E13" s="33">
        <f t="shared" si="0"/>
        <v>100.65481287462852</v>
      </c>
    </row>
    <row r="14" spans="1:5" ht="36.75" customHeight="1">
      <c r="A14" s="49" t="s">
        <v>40</v>
      </c>
      <c r="B14" s="32">
        <v>265.4</v>
      </c>
      <c r="C14" s="32">
        <v>270.3</v>
      </c>
      <c r="D14" s="32">
        <f>C14-B14</f>
        <v>4.900000000000034</v>
      </c>
      <c r="E14" s="33">
        <f t="shared" si="0"/>
        <v>101.84626978146196</v>
      </c>
    </row>
    <row r="15" spans="1:5" ht="23.25" customHeight="1">
      <c r="A15" s="49" t="s">
        <v>11</v>
      </c>
      <c r="B15" s="32">
        <v>1360.4</v>
      </c>
      <c r="C15" s="32">
        <v>1680.4</v>
      </c>
      <c r="D15" s="32">
        <f>C15-B15</f>
        <v>320</v>
      </c>
      <c r="E15" s="33">
        <f>C15/B15*100</f>
        <v>123.52249338429873</v>
      </c>
    </row>
    <row r="16" spans="1:5" ht="17.25" customHeight="1">
      <c r="A16" s="36" t="s">
        <v>9</v>
      </c>
      <c r="B16" s="32">
        <v>206.1</v>
      </c>
      <c r="C16" s="32">
        <v>238.8</v>
      </c>
      <c r="D16" s="32">
        <f t="shared" si="1"/>
        <v>32.70000000000002</v>
      </c>
      <c r="E16" s="33">
        <f t="shared" si="0"/>
        <v>115.8660844250364</v>
      </c>
    </row>
    <row r="17" spans="1:5" ht="17.25" customHeight="1">
      <c r="A17" s="36" t="s">
        <v>43</v>
      </c>
      <c r="B17" s="32">
        <v>4247</v>
      </c>
      <c r="C17" s="32">
        <v>4534.3</v>
      </c>
      <c r="D17" s="32">
        <f t="shared" si="1"/>
        <v>287.3000000000002</v>
      </c>
      <c r="E17" s="33">
        <f t="shared" si="0"/>
        <v>106.76477513538968</v>
      </c>
    </row>
    <row r="18" spans="1:5" ht="17.25" customHeight="1">
      <c r="A18" s="49" t="s">
        <v>8</v>
      </c>
      <c r="B18" s="32">
        <v>657.3</v>
      </c>
      <c r="C18" s="38">
        <v>674.3</v>
      </c>
      <c r="D18" s="32">
        <f t="shared" si="1"/>
        <v>17</v>
      </c>
      <c r="E18" s="33">
        <f t="shared" si="0"/>
        <v>102.58633804959683</v>
      </c>
    </row>
    <row r="19" spans="1:5" ht="17.25" customHeight="1" thickBot="1">
      <c r="A19" s="50" t="s">
        <v>13</v>
      </c>
      <c r="B19" s="57"/>
      <c r="C19" s="44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4707.299999999999</v>
      </c>
      <c r="C20" s="52">
        <f>SUM(C21:C27)</f>
        <v>6405</v>
      </c>
      <c r="D20" s="46">
        <f t="shared" si="1"/>
        <v>1697.7000000000007</v>
      </c>
      <c r="E20" s="47">
        <f t="shared" si="0"/>
        <v>136.06526034032248</v>
      </c>
    </row>
    <row r="21" spans="1:5" ht="54" customHeight="1">
      <c r="A21" s="53" t="s">
        <v>20</v>
      </c>
      <c r="B21" s="35">
        <v>2110</v>
      </c>
      <c r="C21" s="35">
        <v>2213.2</v>
      </c>
      <c r="D21" s="40">
        <f t="shared" si="1"/>
        <v>103.19999999999982</v>
      </c>
      <c r="E21" s="54">
        <f t="shared" si="0"/>
        <v>104.8909952606635</v>
      </c>
    </row>
    <row r="22" spans="1:5" ht="34.5" customHeight="1">
      <c r="A22" s="49" t="s">
        <v>12</v>
      </c>
      <c r="B22" s="32">
        <v>146.7</v>
      </c>
      <c r="C22" s="32">
        <v>147.9</v>
      </c>
      <c r="D22" s="32">
        <f t="shared" si="1"/>
        <v>1.200000000000017</v>
      </c>
      <c r="E22" s="33">
        <f t="shared" si="0"/>
        <v>100.81799591002046</v>
      </c>
    </row>
    <row r="23" spans="1:5" ht="36.75" customHeight="1">
      <c r="A23" s="49" t="s">
        <v>21</v>
      </c>
      <c r="B23" s="32">
        <v>814.6</v>
      </c>
      <c r="C23" s="32">
        <v>1912.7</v>
      </c>
      <c r="D23" s="32">
        <f t="shared" si="1"/>
        <v>1098.1</v>
      </c>
      <c r="E23" s="33">
        <f t="shared" si="0"/>
        <v>234.80235698502332</v>
      </c>
    </row>
    <row r="24" spans="1:5" ht="36" customHeight="1">
      <c r="A24" s="49" t="s">
        <v>22</v>
      </c>
      <c r="B24" s="32">
        <v>753.5</v>
      </c>
      <c r="C24" s="38">
        <v>757.3</v>
      </c>
      <c r="D24" s="32">
        <f t="shared" si="1"/>
        <v>3.7999999999999545</v>
      </c>
      <c r="E24" s="33">
        <f t="shared" si="0"/>
        <v>100.50431320504312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495.5</v>
      </c>
      <c r="C26" s="32">
        <v>497.2</v>
      </c>
      <c r="D26" s="32">
        <f t="shared" si="1"/>
        <v>1.6999999999999886</v>
      </c>
      <c r="E26" s="33">
        <f t="shared" si="0"/>
        <v>100.34308779011101</v>
      </c>
    </row>
    <row r="27" spans="1:5" ht="18" customHeight="1">
      <c r="A27" s="49" t="s">
        <v>25</v>
      </c>
      <c r="B27" s="32">
        <v>387</v>
      </c>
      <c r="C27" s="38">
        <v>876.7</v>
      </c>
      <c r="D27" s="32">
        <f t="shared" si="1"/>
        <v>489.70000000000005</v>
      </c>
      <c r="E27" s="33">
        <f t="shared" si="0"/>
        <v>226.53746770025842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39834.8</v>
      </c>
      <c r="C29" s="52">
        <f>SUM(C20+C9)</f>
        <v>42784.600000000006</v>
      </c>
      <c r="D29" s="52">
        <f>C29-B29</f>
        <v>2949.800000000003</v>
      </c>
      <c r="E29" s="47">
        <f t="shared" si="0"/>
        <v>107.4050829927601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</cp:lastModifiedBy>
  <cp:lastPrinted>2019-08-30T05:44:51Z</cp:lastPrinted>
  <dcterms:created xsi:type="dcterms:W3CDTF">1996-10-08T23:32:33Z</dcterms:created>
  <dcterms:modified xsi:type="dcterms:W3CDTF">2019-09-02T07:05:19Z</dcterms:modified>
  <cp:category/>
  <cp:version/>
  <cp:contentType/>
  <cp:contentStatus/>
</cp:coreProperties>
</file>