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<sst xmlns="http://schemas.openxmlformats.org/spreadsheetml/2006/main" count="123" uniqueCount="53">
  <si>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</si>
  <si>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</si>
  <si>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</si>
  <si>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</si>
  <si>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</si>
  <si>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</si>
  <si>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</si>
  <si>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</si>
  <si>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</si>
  <si>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</si>
  <si>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</si>
  <si>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</si>
  <si>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</si>
  <si>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</si>
  <si>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</si>
  <si>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</si>
  <si>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</si>
  <si>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</si>
  <si>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</si>
  <si>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</si>
  <si>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</si>
  <si>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</si>
  <si>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</si>
  <si>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</si>
  <si>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</si>
  <si>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</si>
  <si>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</si>
  <si>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</si>
  <si>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</si>
  <si>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</si>
  <si>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</si>
  <si>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</si>
  <si>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</si>
  <si>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</si>
  <si>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</si>
  <si>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</si>
  <si>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</si>
  <si>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</si>
  <si>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</si>
  <si>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</si>
  <si>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</si>
  <si>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</si>
  <si>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Всего  доходов</t>
  </si>
  <si>
    <t xml:space="preserve"> - земельный налог </t>
  </si>
  <si>
    <t>за январь - июль 2019 года</t>
  </si>
  <si>
    <t xml:space="preserve"> план на январь- июль 2019 года</t>
  </si>
  <si>
    <t>факт за январь - июль  2019 года</t>
  </si>
  <si>
    <t>за  январь - июль  2018 - 2019 года</t>
  </si>
  <si>
    <t>факт за январь - июль 2018 года</t>
  </si>
  <si>
    <t>факт за январь - июль 2019 года</t>
  </si>
  <si>
    <t>за  январь - июль 2019 года</t>
  </si>
  <si>
    <t xml:space="preserve"> план на январь - июль  2019 года</t>
  </si>
  <si>
    <t>факт за январь - июль   2019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</si>
</sst>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13">
      <selection activeCell="B26" sqref="B26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47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48</v>
      </c>
      <c r="C8" s="30" t="s">
        <v>49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30167.3</v>
      </c>
      <c r="C9" s="46">
        <f>SUM(C10:C19)</f>
        <v>32833.299999999996</v>
      </c>
      <c r="D9" s="46">
        <f>C9-B9</f>
        <v>2665.9999999999964</v>
      </c>
      <c r="E9" s="47">
        <f aca="true" t="shared" si="0" ref="E9:E31">C9/B9*100</f>
        <v>108.83738352454478</v>
      </c>
    </row>
    <row r="10" spans="1:5" ht="17.25" customHeight="1">
      <c r="A10" s="58" t="s">
        <v>6</v>
      </c>
      <c r="B10" s="32">
        <v>12345.6</v>
      </c>
      <c r="C10" s="35">
        <v>13735.7</v>
      </c>
      <c r="D10" s="35">
        <f aca="true" t="shared" si="1" ref="D10:D27">C10-B10</f>
        <v>1390.1000000000004</v>
      </c>
      <c r="E10" s="33">
        <f t="shared" si="0"/>
        <v>111.2598820632452</v>
      </c>
    </row>
    <row r="11" spans="1:5" ht="17.25" customHeight="1">
      <c r="A11" s="34" t="s">
        <v>39</v>
      </c>
      <c r="B11" s="32">
        <v>6849.4</v>
      </c>
      <c r="C11" s="32">
        <v>7671.4</v>
      </c>
      <c r="D11" s="32">
        <f t="shared" si="1"/>
        <v>822</v>
      </c>
      <c r="E11" s="33">
        <f t="shared" si="0"/>
        <v>112.00105118696528</v>
      </c>
    </row>
    <row r="12" spans="1:5" ht="17.25" customHeight="1">
      <c r="A12" s="36" t="s">
        <v>41</v>
      </c>
      <c r="B12" s="32">
        <v>2402.5</v>
      </c>
      <c r="C12" s="32">
        <v>2838.7</v>
      </c>
      <c r="D12" s="32">
        <f t="shared" si="1"/>
        <v>436.1999999999998</v>
      </c>
      <c r="E12" s="33">
        <f t="shared" si="0"/>
        <v>118.156087408949</v>
      </c>
    </row>
    <row r="13" spans="1:5" ht="39" customHeight="1">
      <c r="A13" s="37" t="s">
        <v>7</v>
      </c>
      <c r="B13" s="32">
        <v>1909</v>
      </c>
      <c r="C13" s="32">
        <v>1955.1</v>
      </c>
      <c r="D13" s="32">
        <f t="shared" si="1"/>
        <v>46.09999999999991</v>
      </c>
      <c r="E13" s="33">
        <f t="shared" si="0"/>
        <v>102.41487689889995</v>
      </c>
    </row>
    <row r="14" spans="1:8" ht="42" customHeight="1">
      <c r="A14" s="37" t="s">
        <v>40</v>
      </c>
      <c r="B14" s="32">
        <v>321.4</v>
      </c>
      <c r="C14" s="32">
        <v>263.4</v>
      </c>
      <c r="D14" s="32">
        <f t="shared" si="1"/>
        <v>-58</v>
      </c>
      <c r="E14" s="33">
        <f t="shared" si="0"/>
        <v>81.95395146235221</v>
      </c>
      <c r="H14" s="106"/>
    </row>
    <row r="15" spans="1:5" ht="21" customHeight="1">
      <c r="A15" s="37" t="s">
        <v>11</v>
      </c>
      <c r="B15" s="32">
        <v>2289.3</v>
      </c>
      <c r="C15" s="32">
        <v>1680.3</v>
      </c>
      <c r="D15" s="32">
        <f t="shared" si="1"/>
        <v>-609.0000000000002</v>
      </c>
      <c r="E15" s="33">
        <f t="shared" si="0"/>
        <v>73.39798191586947</v>
      </c>
    </row>
    <row r="16" spans="1:5" ht="17.25" customHeight="1">
      <c r="A16" s="34" t="s">
        <v>9</v>
      </c>
      <c r="B16" s="32">
        <v>135.6</v>
      </c>
      <c r="C16" s="32">
        <v>146.6</v>
      </c>
      <c r="D16" s="32">
        <f t="shared" si="1"/>
        <v>11</v>
      </c>
      <c r="E16" s="33">
        <f t="shared" si="0"/>
        <v>108.11209439528025</v>
      </c>
    </row>
    <row r="17" spans="1:5" ht="17.25" customHeight="1">
      <c r="A17" s="34" t="s">
        <v>43</v>
      </c>
      <c r="B17" s="38">
        <v>3273.8</v>
      </c>
      <c r="C17" s="32">
        <v>3947.1</v>
      </c>
      <c r="D17" s="32">
        <f t="shared" si="1"/>
        <v>673.2999999999997</v>
      </c>
      <c r="E17" s="33">
        <f t="shared" si="0"/>
        <v>120.56631437473271</v>
      </c>
    </row>
    <row r="18" spans="1:5" ht="17.25" customHeight="1">
      <c r="A18" s="37" t="s">
        <v>8</v>
      </c>
      <c r="B18" s="44">
        <v>640.7</v>
      </c>
      <c r="C18" s="38">
        <v>595</v>
      </c>
      <c r="D18" s="32">
        <f t="shared" si="1"/>
        <v>-45.700000000000045</v>
      </c>
      <c r="E18" s="33">
        <f t="shared" si="0"/>
        <v>92.86717652567503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7354.6</v>
      </c>
      <c r="C20" s="46">
        <f>SUM(C21:C27)</f>
        <v>5307.599999999999</v>
      </c>
      <c r="D20" s="46">
        <f t="shared" si="1"/>
        <v>-2047.000000000001</v>
      </c>
      <c r="E20" s="47">
        <f t="shared" si="0"/>
        <v>72.16707910695345</v>
      </c>
    </row>
    <row r="21" spans="1:9" ht="56.25" customHeight="1">
      <c r="A21" s="62" t="s">
        <v>20</v>
      </c>
      <c r="B21" s="35">
        <v>2312.9</v>
      </c>
      <c r="C21" s="35">
        <v>1836.8</v>
      </c>
      <c r="D21" s="35">
        <f t="shared" si="1"/>
        <v>-476.10000000000014</v>
      </c>
      <c r="E21" s="33">
        <f t="shared" si="0"/>
        <v>79.41545246227679</v>
      </c>
      <c r="I21" s="8"/>
    </row>
    <row r="22" spans="1:5" ht="31.5" customHeight="1">
      <c r="A22" s="37" t="s">
        <v>12</v>
      </c>
      <c r="B22" s="32">
        <v>152.9</v>
      </c>
      <c r="C22" s="32">
        <v>146.8</v>
      </c>
      <c r="D22" s="32">
        <f t="shared" si="1"/>
        <v>-6.099999999999994</v>
      </c>
      <c r="E22" s="33">
        <f t="shared" si="0"/>
        <v>96.0104643557881</v>
      </c>
    </row>
    <row r="23" spans="1:5" ht="36.75" customHeight="1">
      <c r="A23" s="37" t="s">
        <v>21</v>
      </c>
      <c r="B23" s="32">
        <v>759.4</v>
      </c>
      <c r="C23" s="32">
        <v>1832.7</v>
      </c>
      <c r="D23" s="32">
        <f t="shared" si="1"/>
        <v>1073.3000000000002</v>
      </c>
      <c r="E23" s="33">
        <f t="shared" si="0"/>
        <v>241.33526468264418</v>
      </c>
    </row>
    <row r="24" spans="1:5" ht="36" customHeight="1">
      <c r="A24" s="37" t="s">
        <v>22</v>
      </c>
      <c r="B24" s="38">
        <v>3039.4</v>
      </c>
      <c r="C24" s="38">
        <v>526.4</v>
      </c>
      <c r="D24" s="32">
        <f t="shared" si="1"/>
        <v>-2513</v>
      </c>
      <c r="E24" s="33">
        <f t="shared" si="0"/>
        <v>17.319207738369414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394.4</v>
      </c>
      <c r="C26" s="32">
        <v>452.7</v>
      </c>
      <c r="D26" s="32">
        <f t="shared" si="1"/>
        <v>58.30000000000001</v>
      </c>
      <c r="E26" s="33">
        <f t="shared" si="0"/>
        <v>114.78194726166329</v>
      </c>
    </row>
    <row r="27" spans="1:5" ht="18" customHeight="1">
      <c r="A27" s="37" t="s">
        <v>25</v>
      </c>
      <c r="B27" s="38">
        <v>695.6</v>
      </c>
      <c r="C27" s="38">
        <v>512.2</v>
      </c>
      <c r="D27" s="32">
        <f t="shared" si="1"/>
        <v>-183.39999999999998</v>
      </c>
      <c r="E27" s="33">
        <f t="shared" si="0"/>
        <v>73.63427257044279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42</v>
      </c>
      <c r="B31" s="46">
        <f>B9+B20</f>
        <v>37521.9</v>
      </c>
      <c r="C31" s="46">
        <f>C9+C20</f>
        <v>38140.899999999994</v>
      </c>
      <c r="D31" s="46">
        <f>D9+D20</f>
        <v>618.9999999999955</v>
      </c>
      <c r="E31" s="47">
        <f t="shared" si="0"/>
        <v>101.64970323997451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7" sqref="C27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6.5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7.25" customHeight="1">
      <c r="A3" s="115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4" t="s">
        <v>3</v>
      </c>
      <c r="AB5" s="114"/>
    </row>
    <row r="6" spans="1:28" ht="15.75" customHeight="1" thickBot="1">
      <c r="A6" s="109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2"/>
      <c r="B7" s="119"/>
      <c r="C7" s="120"/>
      <c r="D7" s="121"/>
      <c r="E7" s="110" t="s">
        <v>15</v>
      </c>
      <c r="F7" s="110"/>
      <c r="G7" s="111"/>
      <c r="H7" s="109" t="s">
        <v>28</v>
      </c>
      <c r="I7" s="110"/>
      <c r="J7" s="111"/>
      <c r="K7" s="124" t="s">
        <v>29</v>
      </c>
      <c r="L7" s="125"/>
      <c r="M7" s="126"/>
      <c r="N7" s="109" t="s">
        <v>30</v>
      </c>
      <c r="O7" s="110"/>
      <c r="P7" s="111"/>
      <c r="Q7" s="109" t="s">
        <v>31</v>
      </c>
      <c r="R7" s="110"/>
      <c r="S7" s="111"/>
      <c r="T7" s="109" t="s">
        <v>32</v>
      </c>
      <c r="U7" s="110"/>
      <c r="V7" s="111"/>
      <c r="W7" s="109" t="s">
        <v>33</v>
      </c>
      <c r="X7" s="110"/>
      <c r="Y7" s="111"/>
      <c r="Z7" s="124" t="s">
        <v>34</v>
      </c>
      <c r="AA7" s="125"/>
      <c r="AB7" s="126"/>
    </row>
    <row r="8" spans="1:28" ht="72" customHeight="1" thickBot="1">
      <c r="A8" s="113"/>
      <c r="B8" s="70" t="s">
        <v>51</v>
      </c>
      <c r="C8" s="14" t="s">
        <v>52</v>
      </c>
      <c r="D8" s="14" t="s">
        <v>1</v>
      </c>
      <c r="E8" s="70" t="s">
        <v>51</v>
      </c>
      <c r="F8" s="14" t="s">
        <v>52</v>
      </c>
      <c r="G8" s="14" t="s">
        <v>1</v>
      </c>
      <c r="H8" s="70" t="s">
        <v>51</v>
      </c>
      <c r="I8" s="14" t="s">
        <v>52</v>
      </c>
      <c r="J8" s="14" t="s">
        <v>1</v>
      </c>
      <c r="K8" s="70" t="s">
        <v>51</v>
      </c>
      <c r="L8" s="14" t="s">
        <v>52</v>
      </c>
      <c r="M8" s="14" t="s">
        <v>1</v>
      </c>
      <c r="N8" s="70" t="s">
        <v>51</v>
      </c>
      <c r="O8" s="14" t="s">
        <v>52</v>
      </c>
      <c r="P8" s="14" t="s">
        <v>1</v>
      </c>
      <c r="Q8" s="70" t="s">
        <v>51</v>
      </c>
      <c r="R8" s="14" t="s">
        <v>52</v>
      </c>
      <c r="S8" s="14" t="s">
        <v>1</v>
      </c>
      <c r="T8" s="70" t="s">
        <v>51</v>
      </c>
      <c r="U8" s="14" t="s">
        <v>52</v>
      </c>
      <c r="V8" s="14" t="s">
        <v>1</v>
      </c>
      <c r="W8" s="70" t="s">
        <v>51</v>
      </c>
      <c r="X8" s="14" t="s">
        <v>52</v>
      </c>
      <c r="Y8" s="14" t="s">
        <v>1</v>
      </c>
      <c r="Z8" s="70" t="s">
        <v>51</v>
      </c>
      <c r="AA8" s="14" t="s">
        <v>52</v>
      </c>
      <c r="AB8" s="14" t="s">
        <v>1</v>
      </c>
    </row>
    <row r="9" spans="1:28" ht="22.5" customHeight="1">
      <c r="A9" s="18" t="s">
        <v>17</v>
      </c>
      <c r="B9" s="75">
        <f>E9+H9+K9+N9+Q9+T9+W9+Z9</f>
        <v>31195.3</v>
      </c>
      <c r="C9" s="76">
        <f>F9+I9+L9+O9+R9+U9+X9+AA9</f>
        <v>32833.3</v>
      </c>
      <c r="D9" s="77">
        <f aca="true" t="shared" si="0" ref="D9:D27">C9/B9</f>
        <v>1.0525079098453936</v>
      </c>
      <c r="E9" s="68">
        <f>SUM(E10:E19)</f>
        <v>19919.8</v>
      </c>
      <c r="F9" s="69">
        <f>SUM(F10:F19)</f>
        <v>20843.600000000002</v>
      </c>
      <c r="G9" s="71">
        <f aca="true" t="shared" si="1" ref="G9:G29">F9/E9</f>
        <v>1.0463759676301971</v>
      </c>
      <c r="H9" s="75">
        <f>SUM(H10:H19)</f>
        <v>7911.700000000001</v>
      </c>
      <c r="I9" s="76">
        <f>SUM(I10:I19)</f>
        <v>8298.3</v>
      </c>
      <c r="J9" s="77">
        <f aca="true" t="shared" si="2" ref="J9:J14">I9/H9</f>
        <v>1.0488643401544546</v>
      </c>
      <c r="K9" s="68">
        <f>SUM(K10:K19)</f>
        <v>323</v>
      </c>
      <c r="L9" s="69">
        <f>SUM(L10:L19)</f>
        <v>447.59999999999997</v>
      </c>
      <c r="M9" s="71">
        <f aca="true" t="shared" si="3" ref="M9:M18">L9/K9</f>
        <v>1.3857585139318884</v>
      </c>
      <c r="N9" s="75">
        <f>SUM(N10:N19)</f>
        <v>491.2</v>
      </c>
      <c r="O9" s="76">
        <f>SUM(O10:O19)</f>
        <v>370.2</v>
      </c>
      <c r="P9" s="77">
        <f>O9/N9</f>
        <v>0.7536644951140065</v>
      </c>
      <c r="Q9" s="68">
        <f>SUM(Q10:Q19)</f>
        <v>559.4</v>
      </c>
      <c r="R9" s="76">
        <f>SUM(R10:R19)</f>
        <v>598.3</v>
      </c>
      <c r="S9" s="71">
        <f>R9/Q9</f>
        <v>1.0695387915623882</v>
      </c>
      <c r="T9" s="75">
        <f>SUM(T10:T19)</f>
        <v>847.0999999999999</v>
      </c>
      <c r="U9" s="76">
        <f>SUM(U10:U19)</f>
        <v>946.5</v>
      </c>
      <c r="V9" s="77">
        <f>U9/T9</f>
        <v>1.117341518120647</v>
      </c>
      <c r="W9" s="68">
        <f>SUM(W10:W19)</f>
        <v>649.5</v>
      </c>
      <c r="X9" s="69">
        <f>SUM(X10:X19)</f>
        <v>833.8</v>
      </c>
      <c r="Y9" s="71">
        <f>X9/W9</f>
        <v>1.2837567359507314</v>
      </c>
      <c r="Z9" s="75">
        <f>SUM(Z10:Z19)</f>
        <v>493.6</v>
      </c>
      <c r="AA9" s="76">
        <f>SUM(AA10:AA19)</f>
        <v>495.00000000000006</v>
      </c>
      <c r="AB9" s="77">
        <f aca="true" t="shared" si="4" ref="AB9:AB24">AA9/Z9</f>
        <v>1.002836304700162</v>
      </c>
    </row>
    <row r="10" spans="1:28" ht="17.25" customHeight="1">
      <c r="A10" s="19" t="s">
        <v>6</v>
      </c>
      <c r="B10" s="9">
        <f aca="true" t="shared" si="5" ref="B10:B19">E10+H10+K10+N10+Q10+T10+W10+Z10</f>
        <v>13424.499999999998</v>
      </c>
      <c r="C10" s="3">
        <f aca="true" t="shared" si="6" ref="C10:C19">F10+I10+L10+O10+R10+U10+X10+AA10</f>
        <v>13735.7</v>
      </c>
      <c r="D10" s="79">
        <f t="shared" si="0"/>
        <v>1.0231814965175614</v>
      </c>
      <c r="E10" s="10">
        <v>7685.3</v>
      </c>
      <c r="F10" s="3">
        <v>7929.1</v>
      </c>
      <c r="G10" s="72">
        <f t="shared" si="1"/>
        <v>1.0317228995615007</v>
      </c>
      <c r="H10" s="9">
        <v>4888.5</v>
      </c>
      <c r="I10" s="3">
        <v>4876.8</v>
      </c>
      <c r="J10" s="79">
        <f t="shared" si="2"/>
        <v>0.9976066277999387</v>
      </c>
      <c r="K10" s="10">
        <v>206</v>
      </c>
      <c r="L10" s="3">
        <v>265.9</v>
      </c>
      <c r="M10" s="72">
        <f t="shared" si="3"/>
        <v>1.290776699029126</v>
      </c>
      <c r="N10" s="9">
        <v>84.4</v>
      </c>
      <c r="O10" s="3">
        <v>83.8</v>
      </c>
      <c r="P10" s="79">
        <f>O10/N10</f>
        <v>0.9928909952606634</v>
      </c>
      <c r="Q10" s="90">
        <v>115</v>
      </c>
      <c r="R10" s="12">
        <v>115.7</v>
      </c>
      <c r="S10" s="72">
        <f>R10/Q10</f>
        <v>1.0060869565217392</v>
      </c>
      <c r="T10" s="78">
        <v>128.8</v>
      </c>
      <c r="U10" s="12">
        <v>142.8</v>
      </c>
      <c r="V10" s="79">
        <f>U10/T10</f>
        <v>1.108695652173913</v>
      </c>
      <c r="W10" s="90">
        <v>131</v>
      </c>
      <c r="X10" s="12">
        <v>132.2</v>
      </c>
      <c r="Y10" s="72">
        <f>X10/W10</f>
        <v>1.0091603053435114</v>
      </c>
      <c r="Z10" s="78">
        <v>185.5</v>
      </c>
      <c r="AA10" s="12">
        <v>189.4</v>
      </c>
      <c r="AB10" s="79">
        <f t="shared" si="4"/>
        <v>1.021024258760108</v>
      </c>
    </row>
    <row r="11" spans="1:28" ht="17.25" customHeight="1">
      <c r="A11" s="19" t="s">
        <v>39</v>
      </c>
      <c r="B11" s="9">
        <f>E11+H11+K11+N11+Q11+T11+W11+Z11</f>
        <v>7373.8</v>
      </c>
      <c r="C11" s="3">
        <f>F11+I11+L11+O11+R11+U11+X11+AA11</f>
        <v>7671.4</v>
      </c>
      <c r="D11" s="79">
        <f t="shared" si="0"/>
        <v>1.0403591092787978</v>
      </c>
      <c r="E11" s="10">
        <v>5900</v>
      </c>
      <c r="F11" s="3">
        <v>6135.7</v>
      </c>
      <c r="G11" s="72">
        <f t="shared" si="1"/>
        <v>1.0399491525423727</v>
      </c>
      <c r="H11" s="1">
        <v>1473.8</v>
      </c>
      <c r="I11" s="3">
        <v>1535.7</v>
      </c>
      <c r="J11" s="79">
        <f t="shared" si="2"/>
        <v>1.0420002714072467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17.25" customHeight="1">
      <c r="A12" s="19" t="s">
        <v>41</v>
      </c>
      <c r="B12" s="9">
        <f>E12+H12+K12+N12+Q12+T12+W12+Z12</f>
        <v>2769</v>
      </c>
      <c r="C12" s="3">
        <f>F12+I12+L12+O12+R12+U12+X12+AA12</f>
        <v>2838.7</v>
      </c>
      <c r="D12" s="79">
        <f t="shared" si="0"/>
        <v>1.0251715420729504</v>
      </c>
      <c r="E12" s="10">
        <v>2769</v>
      </c>
      <c r="F12" s="3">
        <v>2838.7</v>
      </c>
      <c r="G12" s="72">
        <f t="shared" si="1"/>
        <v>1.0251715420729504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1912.3</v>
      </c>
      <c r="C13" s="3">
        <f t="shared" si="6"/>
        <v>1955.1</v>
      </c>
      <c r="D13" s="79">
        <f t="shared" si="0"/>
        <v>1.02238142550855</v>
      </c>
      <c r="E13" s="10">
        <v>1912.3</v>
      </c>
      <c r="F13" s="3">
        <v>1955.1</v>
      </c>
      <c r="G13" s="72">
        <f t="shared" si="1"/>
        <v>1.02238142550855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20.25" customHeight="1">
      <c r="A14" s="20" t="s">
        <v>11</v>
      </c>
      <c r="B14" s="9">
        <f t="shared" si="5"/>
        <v>1217.5</v>
      </c>
      <c r="C14" s="3">
        <f t="shared" si="6"/>
        <v>1680.3000000000002</v>
      </c>
      <c r="D14" s="79">
        <f t="shared" si="0"/>
        <v>1.3801232032854212</v>
      </c>
      <c r="E14" s="10">
        <v>834.5</v>
      </c>
      <c r="F14" s="3">
        <v>1129.9</v>
      </c>
      <c r="G14" s="72">
        <f t="shared" si="1"/>
        <v>1.3539844218094668</v>
      </c>
      <c r="H14" s="1">
        <v>32.5</v>
      </c>
      <c r="I14" s="4">
        <v>115.6</v>
      </c>
      <c r="J14" s="79">
        <f t="shared" si="2"/>
        <v>3.5569230769230766</v>
      </c>
      <c r="K14" s="99"/>
      <c r="L14" s="3"/>
      <c r="M14" s="72"/>
      <c r="N14" s="9"/>
      <c r="O14" s="4"/>
      <c r="P14" s="79" t="e">
        <f>O14/N14</f>
        <v>#DIV/0!</v>
      </c>
      <c r="Q14" s="90">
        <v>19.4</v>
      </c>
      <c r="R14" s="11">
        <v>19.4</v>
      </c>
      <c r="S14" s="72">
        <f aca="true" t="shared" si="7" ref="S14:S24">R14/Q14</f>
        <v>1</v>
      </c>
      <c r="T14" s="78">
        <v>4.5</v>
      </c>
      <c r="U14" s="12">
        <v>24.4</v>
      </c>
      <c r="V14" s="79">
        <f aca="true" t="shared" si="8" ref="V14:V24">U14/T14</f>
        <v>5.422222222222222</v>
      </c>
      <c r="W14" s="90">
        <v>61.5</v>
      </c>
      <c r="X14" s="11">
        <v>125.2</v>
      </c>
      <c r="Y14" s="72">
        <f aca="true" t="shared" si="9" ref="Y14:Y21">X14/W14</f>
        <v>2.035772357723577</v>
      </c>
      <c r="Z14" s="78">
        <v>265.1</v>
      </c>
      <c r="AA14" s="12">
        <v>265.8</v>
      </c>
      <c r="AB14" s="79">
        <f t="shared" si="4"/>
        <v>1.0026405130139568</v>
      </c>
    </row>
    <row r="15" spans="1:28" ht="48" customHeight="1">
      <c r="A15" s="20" t="s">
        <v>38</v>
      </c>
      <c r="B15" s="9">
        <f>E15+H15+K15+N15+Q15+T15+W15+Z15</f>
        <v>257.4</v>
      </c>
      <c r="C15" s="3">
        <f>F15+I15+L15+O15+R15+U15+X15+AA15</f>
        <v>263.4</v>
      </c>
      <c r="D15" s="79">
        <f>C15/B15</f>
        <v>1.0233100233100234</v>
      </c>
      <c r="E15" s="10">
        <v>257.4</v>
      </c>
      <c r="F15" s="3">
        <v>263.4</v>
      </c>
      <c r="G15" s="72">
        <f t="shared" si="1"/>
        <v>1.0233100233100234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/>
      <c r="X15" s="11"/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116</v>
      </c>
      <c r="C16" s="3">
        <f t="shared" si="6"/>
        <v>146.6</v>
      </c>
      <c r="D16" s="79">
        <f t="shared" si="0"/>
        <v>1.263793103448276</v>
      </c>
      <c r="E16" s="10"/>
      <c r="F16" s="3"/>
      <c r="G16" s="72"/>
      <c r="H16" s="9">
        <v>75</v>
      </c>
      <c r="I16" s="3">
        <v>109.2</v>
      </c>
      <c r="J16" s="79">
        <f aca="true" t="shared" si="10" ref="J16:J21">I16/H16</f>
        <v>1.456</v>
      </c>
      <c r="K16" s="10">
        <v>2</v>
      </c>
      <c r="L16" s="3">
        <v>9</v>
      </c>
      <c r="M16" s="72">
        <f t="shared" si="3"/>
        <v>4.5</v>
      </c>
      <c r="N16" s="1">
        <v>2.8</v>
      </c>
      <c r="O16" s="3">
        <v>3.9</v>
      </c>
      <c r="P16" s="79">
        <f aca="true" t="shared" si="11" ref="P16:P21">O16/N16</f>
        <v>1.392857142857143</v>
      </c>
      <c r="Q16" s="90">
        <v>31</v>
      </c>
      <c r="R16" s="12">
        <v>14.6</v>
      </c>
      <c r="S16" s="72">
        <f t="shared" si="7"/>
        <v>0.47096774193548385</v>
      </c>
      <c r="T16" s="78">
        <v>2</v>
      </c>
      <c r="U16" s="12">
        <v>4.2</v>
      </c>
      <c r="V16" s="79">
        <f t="shared" si="8"/>
        <v>2.1</v>
      </c>
      <c r="W16" s="90">
        <v>0.5</v>
      </c>
      <c r="X16" s="11">
        <v>5</v>
      </c>
      <c r="Y16" s="72">
        <f t="shared" si="9"/>
        <v>10</v>
      </c>
      <c r="Z16" s="78">
        <v>2.7</v>
      </c>
      <c r="AA16" s="12">
        <v>0.7</v>
      </c>
      <c r="AB16" s="79">
        <f t="shared" si="4"/>
        <v>0.25925925925925924</v>
      </c>
    </row>
    <row r="17" spans="1:28" ht="17.25" customHeight="1">
      <c r="A17" s="19" t="s">
        <v>19</v>
      </c>
      <c r="B17" s="9">
        <f t="shared" si="5"/>
        <v>3563.5</v>
      </c>
      <c r="C17" s="3">
        <f t="shared" si="6"/>
        <v>3947.1</v>
      </c>
      <c r="D17" s="79">
        <f t="shared" si="0"/>
        <v>1.107646976287358</v>
      </c>
      <c r="E17" s="10"/>
      <c r="F17" s="3"/>
      <c r="G17" s="72"/>
      <c r="H17" s="9">
        <v>1441.9</v>
      </c>
      <c r="I17" s="3">
        <v>1661</v>
      </c>
      <c r="J17" s="79">
        <f t="shared" si="10"/>
        <v>1.1519522851792772</v>
      </c>
      <c r="K17" s="99">
        <v>115</v>
      </c>
      <c r="L17" s="3">
        <v>172.7</v>
      </c>
      <c r="M17" s="72">
        <f t="shared" si="3"/>
        <v>1.5017391304347825</v>
      </c>
      <c r="N17" s="9">
        <v>404</v>
      </c>
      <c r="O17" s="4">
        <v>282.5</v>
      </c>
      <c r="P17" s="79">
        <f t="shared" si="11"/>
        <v>0.6992574257425742</v>
      </c>
      <c r="Q17" s="90">
        <v>394</v>
      </c>
      <c r="R17" s="12">
        <v>445.3</v>
      </c>
      <c r="S17" s="72">
        <f t="shared" si="7"/>
        <v>1.1302030456852792</v>
      </c>
      <c r="T17" s="78">
        <v>711.8</v>
      </c>
      <c r="U17" s="12">
        <v>775.1</v>
      </c>
      <c r="V17" s="79">
        <f t="shared" si="8"/>
        <v>1.088929474571509</v>
      </c>
      <c r="W17" s="90">
        <v>456.5</v>
      </c>
      <c r="X17" s="3">
        <v>571.4</v>
      </c>
      <c r="Y17" s="72">
        <f t="shared" si="9"/>
        <v>1.251697699890471</v>
      </c>
      <c r="Z17" s="78">
        <v>40.3</v>
      </c>
      <c r="AA17" s="12">
        <v>39.1</v>
      </c>
      <c r="AB17" s="79">
        <f t="shared" si="4"/>
        <v>0.9702233250620348</v>
      </c>
    </row>
    <row r="18" spans="1:28" ht="17.25" customHeight="1">
      <c r="A18" s="20" t="s">
        <v>8</v>
      </c>
      <c r="B18" s="9">
        <f t="shared" si="5"/>
        <v>561.3</v>
      </c>
      <c r="C18" s="3">
        <f t="shared" si="6"/>
        <v>595</v>
      </c>
      <c r="D18" s="79">
        <f t="shared" si="0"/>
        <v>1.0600391947265277</v>
      </c>
      <c r="E18" s="10">
        <v>561.3</v>
      </c>
      <c r="F18" s="3">
        <v>591.7</v>
      </c>
      <c r="G18" s="72">
        <f t="shared" si="1"/>
        <v>1.0541599857473722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3840.8</v>
      </c>
      <c r="C20" s="25">
        <f t="shared" si="12"/>
        <v>5307.5999999999985</v>
      </c>
      <c r="D20" s="82">
        <f t="shared" si="0"/>
        <v>1.3818996042491143</v>
      </c>
      <c r="E20" s="24">
        <f>E21+E22+E23+E24+E25+E26+E27+E28</f>
        <v>1922.2999999999997</v>
      </c>
      <c r="F20" s="25">
        <f>F21+F22+F23+F24+F25+F26+F27+F28</f>
        <v>2888.8999999999996</v>
      </c>
      <c r="G20" s="73">
        <f t="shared" si="1"/>
        <v>1.5028351453987412</v>
      </c>
      <c r="H20" s="81">
        <f>H21+H22+H23+H24+H25+H26+H27+H28</f>
        <v>931.4</v>
      </c>
      <c r="I20" s="25">
        <f>I21+I22+I23+I24+I25+I26+I27+I28</f>
        <v>1188.9</v>
      </c>
      <c r="J20" s="82">
        <f t="shared" si="10"/>
        <v>1.2764655357526307</v>
      </c>
      <c r="K20" s="24">
        <f>K21+K22+K23+K24+K25+K26+K27+K28</f>
        <v>109</v>
      </c>
      <c r="L20" s="25">
        <f>L21+L22+L23+L24+L25+L26+L27+L28</f>
        <v>88</v>
      </c>
      <c r="M20" s="73">
        <f>L20/K20</f>
        <v>0.8073394495412844</v>
      </c>
      <c r="N20" s="81">
        <f>N21+N22+N23+N24+N25+N26+N27+N28</f>
        <v>120</v>
      </c>
      <c r="O20" s="25">
        <f>O21+O22+O23+O24+O25+O26+O27+O28</f>
        <v>256.9</v>
      </c>
      <c r="P20" s="82">
        <f t="shared" si="11"/>
        <v>2.140833333333333</v>
      </c>
      <c r="Q20" s="24">
        <f>Q21+Q22+Q23+Q24+Q25+Q26+Q27+Q28</f>
        <v>181.8</v>
      </c>
      <c r="R20" s="25">
        <f>R21+R22+R23+R24+R25+R26+R27+R28</f>
        <v>232.1</v>
      </c>
      <c r="S20" s="73">
        <f t="shared" si="7"/>
        <v>1.2766776677667766</v>
      </c>
      <c r="T20" s="81">
        <f>T21+T22+T23+T24+T25+T26+T27+T28</f>
        <v>50.4</v>
      </c>
      <c r="U20" s="25">
        <f>U21+U22+U23+U24+U25+U26+U27+U28</f>
        <v>211.89999999999998</v>
      </c>
      <c r="V20" s="82">
        <f t="shared" si="8"/>
        <v>4.204365079365079</v>
      </c>
      <c r="W20" s="24">
        <f>W21+W22+W23+W24+W25+W26+W27+W28</f>
        <v>454.9</v>
      </c>
      <c r="X20" s="25">
        <f>X21+X22+X23+X24+X25+X26+X27+X28</f>
        <v>366</v>
      </c>
      <c r="Y20" s="73">
        <f t="shared" si="9"/>
        <v>0.8045724335018686</v>
      </c>
      <c r="Z20" s="81">
        <f>Z21+Z22+Z23+Z24+Z25+Z26+Z27+Z28</f>
        <v>71</v>
      </c>
      <c r="AA20" s="25">
        <f>AA21+AA22+AA23+AA24+AA25+AA26+AA27+AA28</f>
        <v>74.9</v>
      </c>
      <c r="AB20" s="82">
        <f t="shared" si="4"/>
        <v>1.0549295774647889</v>
      </c>
    </row>
    <row r="21" spans="1:28" ht="48.75" customHeight="1">
      <c r="A21" s="20" t="s">
        <v>20</v>
      </c>
      <c r="B21" s="9">
        <f t="shared" si="12"/>
        <v>1690.7</v>
      </c>
      <c r="C21" s="3">
        <f t="shared" si="12"/>
        <v>1836.8</v>
      </c>
      <c r="D21" s="79">
        <f t="shared" si="0"/>
        <v>1.0864139113976459</v>
      </c>
      <c r="E21" s="10">
        <v>830.4</v>
      </c>
      <c r="F21" s="3">
        <v>865.9</v>
      </c>
      <c r="G21" s="72">
        <f t="shared" si="1"/>
        <v>1.0427504816955684</v>
      </c>
      <c r="H21" s="1">
        <v>792.4</v>
      </c>
      <c r="I21" s="3">
        <v>812.7</v>
      </c>
      <c r="J21" s="79">
        <f t="shared" si="10"/>
        <v>1.025618374558304</v>
      </c>
      <c r="K21" s="10">
        <v>18.2</v>
      </c>
      <c r="L21" s="3">
        <v>17.4</v>
      </c>
      <c r="M21" s="72">
        <f>L21/K21</f>
        <v>0.956043956043956</v>
      </c>
      <c r="N21" s="95">
        <v>6</v>
      </c>
      <c r="O21" s="4">
        <v>62.6</v>
      </c>
      <c r="P21" s="79">
        <f t="shared" si="11"/>
        <v>10.433333333333334</v>
      </c>
      <c r="Q21" s="90">
        <v>3.8</v>
      </c>
      <c r="R21" s="12">
        <v>5.5</v>
      </c>
      <c r="S21" s="72">
        <f t="shared" si="7"/>
        <v>1.4473684210526316</v>
      </c>
      <c r="T21" s="78">
        <v>22.4</v>
      </c>
      <c r="U21" s="12">
        <v>45</v>
      </c>
      <c r="V21" s="79">
        <f t="shared" si="8"/>
        <v>2.0089285714285716</v>
      </c>
      <c r="W21" s="90">
        <v>17.5</v>
      </c>
      <c r="X21" s="12">
        <v>27.7</v>
      </c>
      <c r="Y21" s="72">
        <f t="shared" si="9"/>
        <v>1.5828571428571427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137.7</v>
      </c>
      <c r="C22" s="3">
        <f t="shared" si="12"/>
        <v>146.8</v>
      </c>
      <c r="D22" s="79">
        <f t="shared" si="0"/>
        <v>1.066085693536674</v>
      </c>
      <c r="E22" s="10">
        <v>137.7</v>
      </c>
      <c r="F22" s="3">
        <v>146.8</v>
      </c>
      <c r="G22" s="72">
        <f t="shared" si="1"/>
        <v>1.066085693536674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740.3</v>
      </c>
      <c r="C23" s="3">
        <f t="shared" si="12"/>
        <v>1832.6999999999998</v>
      </c>
      <c r="D23" s="79">
        <f t="shared" si="0"/>
        <v>2.4756179927056596</v>
      </c>
      <c r="E23" s="10">
        <v>296</v>
      </c>
      <c r="F23" s="3">
        <v>1388.5</v>
      </c>
      <c r="G23" s="72">
        <f t="shared" si="1"/>
        <v>4.690878378378378</v>
      </c>
      <c r="H23" s="9"/>
      <c r="I23" s="4"/>
      <c r="J23" s="79" t="e">
        <f>I23/H23</f>
        <v>#DIV/0!</v>
      </c>
      <c r="K23" s="10">
        <v>45.8</v>
      </c>
      <c r="L23" s="3">
        <v>26.5</v>
      </c>
      <c r="M23" s="72">
        <f>L23/K23</f>
        <v>0.5786026200873363</v>
      </c>
      <c r="N23" s="9">
        <v>114</v>
      </c>
      <c r="O23" s="3">
        <v>127.5</v>
      </c>
      <c r="P23" s="79">
        <f>O23/N23</f>
        <v>1.118421052631579</v>
      </c>
      <c r="Q23" s="90">
        <v>153</v>
      </c>
      <c r="R23" s="12">
        <v>156.2</v>
      </c>
      <c r="S23" s="72">
        <f t="shared" si="7"/>
        <v>1.0209150326797385</v>
      </c>
      <c r="T23" s="78">
        <v>28</v>
      </c>
      <c r="U23" s="12">
        <v>42.3</v>
      </c>
      <c r="V23" s="79">
        <f t="shared" si="8"/>
        <v>1.5107142857142857</v>
      </c>
      <c r="W23" s="90">
        <v>44.5</v>
      </c>
      <c r="X23" s="12">
        <v>46.1</v>
      </c>
      <c r="Y23" s="72">
        <f>X23/W23</f>
        <v>1.0359550561797752</v>
      </c>
      <c r="Z23" s="78">
        <v>59</v>
      </c>
      <c r="AA23" s="12">
        <v>45.6</v>
      </c>
      <c r="AB23" s="79">
        <f t="shared" si="4"/>
        <v>0.7728813559322034</v>
      </c>
    </row>
    <row r="24" spans="1:28" ht="30.75" customHeight="1">
      <c r="A24" s="20" t="s">
        <v>22</v>
      </c>
      <c r="B24" s="9">
        <f t="shared" si="12"/>
        <v>525.5</v>
      </c>
      <c r="C24" s="3">
        <f t="shared" si="12"/>
        <v>526.4</v>
      </c>
      <c r="D24" s="79">
        <f t="shared" si="0"/>
        <v>1.0017126546146526</v>
      </c>
      <c r="E24" s="10">
        <v>244.6</v>
      </c>
      <c r="F24" s="3">
        <v>65</v>
      </c>
      <c r="G24" s="72">
        <f t="shared" si="1"/>
        <v>0.26573998364677026</v>
      </c>
      <c r="H24" s="9">
        <v>13</v>
      </c>
      <c r="I24" s="3">
        <v>243</v>
      </c>
      <c r="J24" s="79">
        <f>I24/H24</f>
        <v>18.692307692307693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267.9</v>
      </c>
      <c r="X24" s="11">
        <v>218.4</v>
      </c>
      <c r="Y24" s="72">
        <f>X24/W24</f>
        <v>0.815229563269877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413.6</v>
      </c>
      <c r="C26" s="3">
        <f>F26+I26+L26+O26+R26+U26+X26+AA26</f>
        <v>452.7</v>
      </c>
      <c r="D26" s="79">
        <f t="shared" si="0"/>
        <v>1.0945357833655704</v>
      </c>
      <c r="E26" s="10">
        <v>413.6</v>
      </c>
      <c r="F26" s="3">
        <v>422.7</v>
      </c>
      <c r="G26" s="72">
        <f t="shared" si="1"/>
        <v>1.0220019342359767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>
        <v>30</v>
      </c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333</v>
      </c>
      <c r="C27" s="3">
        <f>F27+I27+L27+O27+R27+U27+X27+AA27</f>
        <v>512.2</v>
      </c>
      <c r="D27" s="79">
        <f t="shared" si="0"/>
        <v>1.5381381381381383</v>
      </c>
      <c r="E27" s="10"/>
      <c r="F27" s="3"/>
      <c r="G27" s="72" t="e">
        <f t="shared" si="1"/>
        <v>#DIV/0!</v>
      </c>
      <c r="H27" s="1">
        <v>126</v>
      </c>
      <c r="I27" s="3">
        <v>133.2</v>
      </c>
      <c r="J27" s="79">
        <f>I27/H27</f>
        <v>1.0571428571428572</v>
      </c>
      <c r="K27" s="99">
        <v>45</v>
      </c>
      <c r="L27" s="3">
        <v>44.1</v>
      </c>
      <c r="M27" s="72">
        <f>L27/K27</f>
        <v>0.98</v>
      </c>
      <c r="N27" s="1"/>
      <c r="O27" s="4">
        <v>66.8</v>
      </c>
      <c r="P27" s="94"/>
      <c r="Q27" s="91">
        <v>25</v>
      </c>
      <c r="R27" s="11">
        <v>70.4</v>
      </c>
      <c r="S27" s="72">
        <f>R27/Q27</f>
        <v>2.8160000000000003</v>
      </c>
      <c r="T27" s="80"/>
      <c r="U27" s="13">
        <v>124.6</v>
      </c>
      <c r="V27" s="79"/>
      <c r="W27" s="91">
        <v>125</v>
      </c>
      <c r="X27" s="11">
        <v>43.8</v>
      </c>
      <c r="Y27" s="72">
        <f>X27/W27</f>
        <v>0.3504</v>
      </c>
      <c r="Z27" s="83">
        <v>12</v>
      </c>
      <c r="AA27" s="11">
        <v>29.3</v>
      </c>
      <c r="AB27" s="79">
        <f>AA27/Z27</f>
        <v>2.441666666666667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42</v>
      </c>
      <c r="B29" s="102">
        <f>B20+B9</f>
        <v>35036.1</v>
      </c>
      <c r="C29" s="102">
        <f>C20+C9</f>
        <v>38140.9</v>
      </c>
      <c r="D29" s="103">
        <f>C29/B29</f>
        <v>1.0886171691483928</v>
      </c>
      <c r="E29" s="104">
        <f>SUM(E20+E9)</f>
        <v>21842.1</v>
      </c>
      <c r="F29" s="104">
        <f>SUM(F20+F9)</f>
        <v>23732.5</v>
      </c>
      <c r="G29" s="103">
        <f t="shared" si="1"/>
        <v>1.086548454589989</v>
      </c>
      <c r="H29" s="104">
        <f>SUM(H20+H9)</f>
        <v>8843.1</v>
      </c>
      <c r="I29" s="104">
        <f>SUM(I20+I9)</f>
        <v>9487.199999999999</v>
      </c>
      <c r="J29" s="103">
        <f>I29/H29</f>
        <v>1.0728364487566575</v>
      </c>
      <c r="K29" s="104">
        <f>SUM(K20+K9)</f>
        <v>432</v>
      </c>
      <c r="L29" s="104">
        <f>SUM(L20+L9)</f>
        <v>535.5999999999999</v>
      </c>
      <c r="M29" s="103">
        <f>L29/K29</f>
        <v>1.2398148148148147</v>
      </c>
      <c r="N29" s="104">
        <f>SUM(N20+N9)</f>
        <v>611.2</v>
      </c>
      <c r="O29" s="104">
        <f>SUM(O20+O9)</f>
        <v>627.0999999999999</v>
      </c>
      <c r="P29" s="103">
        <f>O29/N29</f>
        <v>1.026014397905759</v>
      </c>
      <c r="Q29" s="104">
        <f>SUM(Q20+Q9)</f>
        <v>741.2</v>
      </c>
      <c r="R29" s="104">
        <f>SUM(R20+R9)</f>
        <v>830.4</v>
      </c>
      <c r="S29" s="103">
        <f>R29/Q29</f>
        <v>1.1203453858607662</v>
      </c>
      <c r="T29" s="104">
        <f>SUM(T20+T9)</f>
        <v>897.4999999999999</v>
      </c>
      <c r="U29" s="104">
        <f>SUM(U20+U9)</f>
        <v>1158.4</v>
      </c>
      <c r="V29" s="103">
        <f>U29/T29</f>
        <v>1.2906963788300838</v>
      </c>
      <c r="W29" s="104">
        <f>SUM(W20+W9)</f>
        <v>1104.4</v>
      </c>
      <c r="X29" s="104">
        <f>SUM(X20+X9)</f>
        <v>1199.8</v>
      </c>
      <c r="Y29" s="103">
        <f>X29/W29</f>
        <v>1.0863817457442955</v>
      </c>
      <c r="Z29" s="104">
        <f>SUM(Z20+Z9)</f>
        <v>564.6</v>
      </c>
      <c r="AA29" s="104">
        <f>SUM(AA20+AA9)</f>
        <v>569.9000000000001</v>
      </c>
      <c r="AB29" s="105">
        <f>AA29/Z29</f>
        <v>1.0093871767623097</v>
      </c>
    </row>
    <row r="40" ht="12.75">
      <c r="E40" s="5"/>
    </row>
  </sheetData>
  <sheetProtection/>
  <mergeCells count="15">
    <mergeCell ref="Z7:AB7"/>
    <mergeCell ref="K7:M7"/>
    <mergeCell ref="N7:P7"/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10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44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45</v>
      </c>
      <c r="C8" s="30" t="s">
        <v>46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31195.3</v>
      </c>
      <c r="C9" s="46">
        <f>SUM(C10:C19)</f>
        <v>32833.299999999996</v>
      </c>
      <c r="D9" s="46">
        <f>C9-B9</f>
        <v>1637.9999999999964</v>
      </c>
      <c r="E9" s="47">
        <f aca="true" t="shared" si="0" ref="E9:E29">C9/B9*100</f>
        <v>105.25079098453934</v>
      </c>
    </row>
    <row r="10" spans="1:5" ht="17.25" customHeight="1">
      <c r="A10" s="48" t="s">
        <v>6</v>
      </c>
      <c r="B10" s="35">
        <v>13424.5</v>
      </c>
      <c r="C10" s="35">
        <v>13735.7</v>
      </c>
      <c r="D10" s="35">
        <f aca="true" t="shared" si="1" ref="D10:D27">C10-B10</f>
        <v>311.2000000000007</v>
      </c>
      <c r="E10" s="33">
        <f t="shared" si="0"/>
        <v>102.31814965175612</v>
      </c>
    </row>
    <row r="11" spans="1:5" ht="17.25" customHeight="1">
      <c r="A11" s="36" t="s">
        <v>39</v>
      </c>
      <c r="B11" s="32">
        <v>7373.8</v>
      </c>
      <c r="C11" s="32">
        <v>7671.4</v>
      </c>
      <c r="D11" s="32">
        <f t="shared" si="1"/>
        <v>297.59999999999945</v>
      </c>
      <c r="E11" s="33">
        <f t="shared" si="0"/>
        <v>104.03591092787978</v>
      </c>
    </row>
    <row r="12" spans="1:5" ht="17.25" customHeight="1">
      <c r="A12" s="36" t="s">
        <v>41</v>
      </c>
      <c r="B12" s="32">
        <v>2769</v>
      </c>
      <c r="C12" s="32">
        <v>2838.7</v>
      </c>
      <c r="D12" s="32">
        <f t="shared" si="1"/>
        <v>69.69999999999982</v>
      </c>
      <c r="E12" s="33">
        <f t="shared" si="0"/>
        <v>102.51715420729504</v>
      </c>
    </row>
    <row r="13" spans="1:5" ht="38.25" customHeight="1">
      <c r="A13" s="49" t="s">
        <v>7</v>
      </c>
      <c r="B13" s="32">
        <v>1912.3</v>
      </c>
      <c r="C13" s="32">
        <v>1955.1</v>
      </c>
      <c r="D13" s="32">
        <f t="shared" si="1"/>
        <v>42.799999999999955</v>
      </c>
      <c r="E13" s="33">
        <f t="shared" si="0"/>
        <v>102.23814255085499</v>
      </c>
    </row>
    <row r="14" spans="1:5" ht="36.75" customHeight="1">
      <c r="A14" s="49" t="s">
        <v>40</v>
      </c>
      <c r="B14" s="32">
        <v>257.4</v>
      </c>
      <c r="C14" s="32">
        <v>263.4</v>
      </c>
      <c r="D14" s="32">
        <f>C14-B14</f>
        <v>6</v>
      </c>
      <c r="E14" s="33">
        <f t="shared" si="0"/>
        <v>102.33100233100234</v>
      </c>
    </row>
    <row r="15" spans="1:5" ht="23.25" customHeight="1">
      <c r="A15" s="49" t="s">
        <v>11</v>
      </c>
      <c r="B15" s="32">
        <v>1217.5</v>
      </c>
      <c r="C15" s="32">
        <v>1680.3</v>
      </c>
      <c r="D15" s="32">
        <f>C15-B15</f>
        <v>462.79999999999995</v>
      </c>
      <c r="E15" s="33">
        <f>C15/B15*100</f>
        <v>138.0123203285421</v>
      </c>
    </row>
    <row r="16" spans="1:5" ht="17.25" customHeight="1">
      <c r="A16" s="36" t="s">
        <v>9</v>
      </c>
      <c r="B16" s="32">
        <v>116</v>
      </c>
      <c r="C16" s="32">
        <v>146.6</v>
      </c>
      <c r="D16" s="32">
        <f t="shared" si="1"/>
        <v>30.599999999999994</v>
      </c>
      <c r="E16" s="33">
        <f t="shared" si="0"/>
        <v>126.37931034482759</v>
      </c>
    </row>
    <row r="17" spans="1:5" ht="17.25" customHeight="1">
      <c r="A17" s="36" t="s">
        <v>43</v>
      </c>
      <c r="B17" s="32">
        <v>3563.5</v>
      </c>
      <c r="C17" s="32">
        <v>3947.1</v>
      </c>
      <c r="D17" s="32">
        <f t="shared" si="1"/>
        <v>383.5999999999999</v>
      </c>
      <c r="E17" s="33">
        <f t="shared" si="0"/>
        <v>110.7646976287358</v>
      </c>
    </row>
    <row r="18" spans="1:5" ht="17.25" customHeight="1">
      <c r="A18" s="49" t="s">
        <v>8</v>
      </c>
      <c r="B18" s="32">
        <v>561.3</v>
      </c>
      <c r="C18" s="38">
        <v>595</v>
      </c>
      <c r="D18" s="32">
        <f t="shared" si="1"/>
        <v>33.700000000000045</v>
      </c>
      <c r="E18" s="33">
        <f t="shared" si="0"/>
        <v>106.00391947265277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3840.7999999999997</v>
      </c>
      <c r="C20" s="52">
        <f>SUM(C21:C27)</f>
        <v>5307.599999999999</v>
      </c>
      <c r="D20" s="46">
        <f t="shared" si="1"/>
        <v>1466.7999999999997</v>
      </c>
      <c r="E20" s="47">
        <f t="shared" si="0"/>
        <v>138.18996042491148</v>
      </c>
    </row>
    <row r="21" spans="1:5" ht="54" customHeight="1">
      <c r="A21" s="53" t="s">
        <v>20</v>
      </c>
      <c r="B21" s="35">
        <v>1690.7</v>
      </c>
      <c r="C21" s="35">
        <v>1836.8</v>
      </c>
      <c r="D21" s="40">
        <f t="shared" si="1"/>
        <v>146.0999999999999</v>
      </c>
      <c r="E21" s="54">
        <f t="shared" si="0"/>
        <v>108.6413911397646</v>
      </c>
    </row>
    <row r="22" spans="1:5" ht="34.5" customHeight="1">
      <c r="A22" s="49" t="s">
        <v>12</v>
      </c>
      <c r="B22" s="32">
        <v>137.7</v>
      </c>
      <c r="C22" s="32">
        <v>146.8</v>
      </c>
      <c r="D22" s="32">
        <f t="shared" si="1"/>
        <v>9.100000000000023</v>
      </c>
      <c r="E22" s="33">
        <f t="shared" si="0"/>
        <v>106.6085693536674</v>
      </c>
    </row>
    <row r="23" spans="1:5" ht="36.75" customHeight="1">
      <c r="A23" s="49" t="s">
        <v>21</v>
      </c>
      <c r="B23" s="32">
        <v>740.3</v>
      </c>
      <c r="C23" s="32">
        <v>1832.7</v>
      </c>
      <c r="D23" s="32">
        <f t="shared" si="1"/>
        <v>1092.4</v>
      </c>
      <c r="E23" s="33">
        <f t="shared" si="0"/>
        <v>247.561799270566</v>
      </c>
    </row>
    <row r="24" spans="1:5" ht="36" customHeight="1">
      <c r="A24" s="49" t="s">
        <v>22</v>
      </c>
      <c r="B24" s="32">
        <v>525.5</v>
      </c>
      <c r="C24" s="38">
        <v>526.4</v>
      </c>
      <c r="D24" s="32">
        <f t="shared" si="1"/>
        <v>0.8999999999999773</v>
      </c>
      <c r="E24" s="33">
        <f t="shared" si="0"/>
        <v>100.17126546146527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413.6</v>
      </c>
      <c r="C26" s="32">
        <v>452.7</v>
      </c>
      <c r="D26" s="32">
        <f t="shared" si="1"/>
        <v>39.099999999999966</v>
      </c>
      <c r="E26" s="33">
        <f t="shared" si="0"/>
        <v>109.45357833655704</v>
      </c>
    </row>
    <row r="27" spans="1:5" ht="18" customHeight="1">
      <c r="A27" s="49" t="s">
        <v>25</v>
      </c>
      <c r="B27" s="32">
        <v>333</v>
      </c>
      <c r="C27" s="38">
        <v>512.2</v>
      </c>
      <c r="D27" s="32">
        <f t="shared" si="1"/>
        <v>179.20000000000005</v>
      </c>
      <c r="E27" s="33">
        <f t="shared" si="0"/>
        <v>153.81381381381382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42</v>
      </c>
      <c r="B29" s="46">
        <f>SUM(B20+B9)</f>
        <v>35036.1</v>
      </c>
      <c r="C29" s="52">
        <f>SUM(C20+C9)</f>
        <v>38140.899999999994</v>
      </c>
      <c r="D29" s="52">
        <f>C29-B29</f>
        <v>3104.7999999999956</v>
      </c>
      <c r="E29" s="47">
        <f t="shared" si="0"/>
        <v>108.86171691483926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Bakshutowa</cp:lastModifiedBy>
  <cp:lastPrinted>2019-07-31T09:45:31Z</cp:lastPrinted>
  <dcterms:created xsi:type="dcterms:W3CDTF">1996-10-08T23:32:33Z</dcterms:created>
  <dcterms:modified xsi:type="dcterms:W3CDTF">2019-08-01T07:21:54Z</dcterms:modified>
  <cp:category/>
  <cp:version/>
  <cp:contentType/>
  <cp:contentStatus/>
</cp:coreProperties>
</file>