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<sst xmlns="http://schemas.openxmlformats.org/spreadsheetml/2006/main" count="123" uniqueCount="53">
  <si>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</si>
  <si>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</si>
  <si>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</si>
  <si>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</si>
  <si>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</si>
  <si>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</si>
  <si>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</si>
  <si>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</si>
  <si>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</si>
  <si>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</si>
  <si>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</si>
  <si>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</si>
  <si>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</si>
  <si>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</si>
  <si>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</si>
  <si>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</si>
  <si>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</si>
  <si>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</si>
  <si>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</si>
  <si>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</si>
  <si>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</si>
  <si>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</si>
  <si>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</si>
  <si>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</si>
  <si>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</si>
  <si>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</si>
  <si>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</si>
  <si>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</si>
  <si>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</si>
  <si>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</si>
  <si>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</si>
  <si>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</si>
  <si>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</si>
  <si>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</si>
  <si>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</si>
  <si>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</si>
  <si>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</si>
  <si>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</si>
  <si>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</si>
  <si>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</si>
  <si>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</si>
  <si>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упрощенная система налогообложения</t>
  </si>
  <si>
    <t>Всего  доходов</t>
  </si>
  <si>
    <t xml:space="preserve"> - земельный налог </t>
  </si>
  <si>
    <t>за  январь - май 2019 года</t>
  </si>
  <si>
    <t>за январь - май 2019 года</t>
  </si>
  <si>
    <t xml:space="preserve"> план на январь- май 2019 года</t>
  </si>
  <si>
    <t>факт за январь - май  2019 года</t>
  </si>
  <si>
    <t>за  январь - май  2018 - 2019 года</t>
  </si>
  <si>
    <t>факт за январь - май 2019 года</t>
  </si>
  <si>
    <t>факт за январь - май 2018 года</t>
  </si>
  <si>
    <t xml:space="preserve"> план на январь - май  2019 года</t>
  </si>
  <si>
    <t>факт за январь - май   2019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</si>
</sst>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10">
      <selection activeCell="B22" sqref="B22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7" t="s">
        <v>26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36</v>
      </c>
      <c r="B4" s="107"/>
      <c r="C4" s="107"/>
      <c r="D4" s="107"/>
      <c r="E4" s="107"/>
      <c r="F4" s="2"/>
    </row>
    <row r="5" spans="1:5" ht="17.25" customHeight="1">
      <c r="A5" s="107" t="s">
        <v>48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50</v>
      </c>
      <c r="C8" s="30" t="s">
        <v>49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22314.9</v>
      </c>
      <c r="C9" s="46">
        <f>SUM(C10:C19)</f>
        <v>22811</v>
      </c>
      <c r="D9" s="46">
        <f>C9-B9</f>
        <v>496.09999999999854</v>
      </c>
      <c r="E9" s="47">
        <f aca="true" t="shared" si="0" ref="E9:E31">C9/B9*100</f>
        <v>102.22317823517022</v>
      </c>
    </row>
    <row r="10" spans="1:5" ht="17.25" customHeight="1">
      <c r="A10" s="58" t="s">
        <v>6</v>
      </c>
      <c r="B10" s="32">
        <v>9112</v>
      </c>
      <c r="C10" s="35">
        <v>8661</v>
      </c>
      <c r="D10" s="35">
        <f aca="true" t="shared" si="1" ref="D10:D27">C10-B10</f>
        <v>-451</v>
      </c>
      <c r="E10" s="33">
        <f t="shared" si="0"/>
        <v>95.05048287971906</v>
      </c>
    </row>
    <row r="11" spans="1:5" ht="17.25" customHeight="1">
      <c r="A11" s="34" t="s">
        <v>39</v>
      </c>
      <c r="B11" s="32">
        <v>4710.4</v>
      </c>
      <c r="C11" s="32">
        <v>5481.5</v>
      </c>
      <c r="D11" s="32">
        <f t="shared" si="1"/>
        <v>771.1000000000004</v>
      </c>
      <c r="E11" s="33">
        <f t="shared" si="0"/>
        <v>116.37015964673914</v>
      </c>
    </row>
    <row r="12" spans="1:5" ht="17.25" customHeight="1">
      <c r="A12" s="36" t="s">
        <v>41</v>
      </c>
      <c r="B12" s="32">
        <v>2078.1</v>
      </c>
      <c r="C12" s="32">
        <v>2200.4</v>
      </c>
      <c r="D12" s="32">
        <f t="shared" si="1"/>
        <v>122.30000000000018</v>
      </c>
      <c r="E12" s="33">
        <f t="shared" si="0"/>
        <v>105.88518358115586</v>
      </c>
    </row>
    <row r="13" spans="1:5" ht="39" customHeight="1">
      <c r="A13" s="37" t="s">
        <v>7</v>
      </c>
      <c r="B13" s="32">
        <v>1499.2</v>
      </c>
      <c r="C13" s="32">
        <v>1224.6</v>
      </c>
      <c r="D13" s="32">
        <f t="shared" si="1"/>
        <v>-274.60000000000014</v>
      </c>
      <c r="E13" s="33">
        <f t="shared" si="0"/>
        <v>81.68356456776948</v>
      </c>
    </row>
    <row r="14" spans="1:8" ht="42" customHeight="1">
      <c r="A14" s="37" t="s">
        <v>40</v>
      </c>
      <c r="B14" s="32">
        <v>301.9</v>
      </c>
      <c r="C14" s="32">
        <v>254.9</v>
      </c>
      <c r="D14" s="32">
        <f t="shared" si="1"/>
        <v>-46.99999999999997</v>
      </c>
      <c r="E14" s="33">
        <f t="shared" si="0"/>
        <v>84.43193110301425</v>
      </c>
      <c r="H14" s="106"/>
    </row>
    <row r="15" spans="1:5" ht="21" customHeight="1">
      <c r="A15" s="37" t="s">
        <v>11</v>
      </c>
      <c r="B15" s="32">
        <v>2104.3</v>
      </c>
      <c r="C15" s="32">
        <v>1430.7</v>
      </c>
      <c r="D15" s="32">
        <f t="shared" si="1"/>
        <v>-673.6000000000001</v>
      </c>
      <c r="E15" s="33">
        <f t="shared" si="0"/>
        <v>67.98935512997197</v>
      </c>
    </row>
    <row r="16" spans="1:5" ht="17.25" customHeight="1">
      <c r="A16" s="34" t="s">
        <v>9</v>
      </c>
      <c r="B16" s="32">
        <v>40.5</v>
      </c>
      <c r="C16" s="32">
        <v>60.6</v>
      </c>
      <c r="D16" s="32">
        <f t="shared" si="1"/>
        <v>20.1</v>
      </c>
      <c r="E16" s="33">
        <f t="shared" si="0"/>
        <v>149.62962962962962</v>
      </c>
    </row>
    <row r="17" spans="1:5" ht="17.25" customHeight="1">
      <c r="A17" s="34" t="s">
        <v>43</v>
      </c>
      <c r="B17" s="38">
        <v>2038.5</v>
      </c>
      <c r="C17" s="32">
        <v>3066.5</v>
      </c>
      <c r="D17" s="32">
        <f t="shared" si="1"/>
        <v>1028</v>
      </c>
      <c r="E17" s="33">
        <f t="shared" si="0"/>
        <v>150.42923718420406</v>
      </c>
    </row>
    <row r="18" spans="1:5" ht="17.25" customHeight="1">
      <c r="A18" s="37" t="s">
        <v>8</v>
      </c>
      <c r="B18" s="44">
        <v>430</v>
      </c>
      <c r="C18" s="38">
        <v>430.8</v>
      </c>
      <c r="D18" s="32">
        <f t="shared" si="1"/>
        <v>0.8000000000000114</v>
      </c>
      <c r="E18" s="33">
        <f t="shared" si="0"/>
        <v>100.18604651162791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5120.5</v>
      </c>
      <c r="C20" s="46">
        <f>SUM(C21:C27)</f>
        <v>3718.0999999999995</v>
      </c>
      <c r="D20" s="46">
        <f t="shared" si="1"/>
        <v>-1402.4000000000005</v>
      </c>
      <c r="E20" s="47">
        <f t="shared" si="0"/>
        <v>72.6120496045308</v>
      </c>
    </row>
    <row r="21" spans="1:9" ht="56.25" customHeight="1">
      <c r="A21" s="62" t="s">
        <v>20</v>
      </c>
      <c r="B21" s="35">
        <v>1237.7</v>
      </c>
      <c r="C21" s="35">
        <v>1136.6</v>
      </c>
      <c r="D21" s="35">
        <f t="shared" si="1"/>
        <v>-101.10000000000014</v>
      </c>
      <c r="E21" s="33">
        <f t="shared" si="0"/>
        <v>91.83162317201258</v>
      </c>
      <c r="I21" s="8"/>
    </row>
    <row r="22" spans="1:5" ht="31.5" customHeight="1">
      <c r="A22" s="37" t="s">
        <v>12</v>
      </c>
      <c r="B22" s="32">
        <v>144.1</v>
      </c>
      <c r="C22" s="32">
        <v>137.1</v>
      </c>
      <c r="D22" s="32">
        <f t="shared" si="1"/>
        <v>-7</v>
      </c>
      <c r="E22" s="33">
        <f t="shared" si="0"/>
        <v>95.14226231783483</v>
      </c>
    </row>
    <row r="23" spans="1:5" ht="36.75" customHeight="1">
      <c r="A23" s="37" t="s">
        <v>21</v>
      </c>
      <c r="B23" s="32">
        <v>438.9</v>
      </c>
      <c r="C23" s="32">
        <v>1587</v>
      </c>
      <c r="D23" s="32">
        <f t="shared" si="1"/>
        <v>1148.1</v>
      </c>
      <c r="E23" s="33">
        <f t="shared" si="0"/>
        <v>361.58578263841423</v>
      </c>
    </row>
    <row r="24" spans="1:5" ht="36" customHeight="1">
      <c r="A24" s="37" t="s">
        <v>22</v>
      </c>
      <c r="B24" s="38">
        <v>2947.7</v>
      </c>
      <c r="C24" s="38">
        <v>453</v>
      </c>
      <c r="D24" s="32">
        <f t="shared" si="1"/>
        <v>-2494.7</v>
      </c>
      <c r="E24" s="33">
        <f t="shared" si="0"/>
        <v>15.367913966821591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261.5</v>
      </c>
      <c r="C26" s="32">
        <v>399.2</v>
      </c>
      <c r="D26" s="32">
        <f t="shared" si="1"/>
        <v>137.7</v>
      </c>
      <c r="E26" s="33">
        <f t="shared" si="0"/>
        <v>152.65774378585087</v>
      </c>
    </row>
    <row r="27" spans="1:5" ht="18" customHeight="1">
      <c r="A27" s="37" t="s">
        <v>25</v>
      </c>
      <c r="B27" s="38">
        <v>90.6</v>
      </c>
      <c r="C27" s="38">
        <v>5.2</v>
      </c>
      <c r="D27" s="32">
        <f t="shared" si="1"/>
        <v>-85.39999999999999</v>
      </c>
      <c r="E27" s="33">
        <f t="shared" si="0"/>
        <v>5.739514348785873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42</v>
      </c>
      <c r="B31" s="46">
        <f>B9+B20</f>
        <v>27435.4</v>
      </c>
      <c r="C31" s="46">
        <f>C9+C20</f>
        <v>26529.1</v>
      </c>
      <c r="D31" s="46">
        <f>D9+D20</f>
        <v>-906.300000000002</v>
      </c>
      <c r="E31" s="47">
        <f t="shared" si="0"/>
        <v>96.69660365804762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9" sqref="C29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5" t="s">
        <v>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</row>
    <row r="2" spans="1:28" ht="16.5" customHeight="1">
      <c r="A2" s="115" t="s">
        <v>35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pans="1:28" ht="17.25" customHeight="1">
      <c r="A3" s="115" t="s">
        <v>44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4" t="s">
        <v>3</v>
      </c>
      <c r="AB5" s="114"/>
    </row>
    <row r="6" spans="1:28" ht="15.75" customHeight="1" thickBot="1">
      <c r="A6" s="109" t="s">
        <v>0</v>
      </c>
      <c r="B6" s="116" t="s">
        <v>14</v>
      </c>
      <c r="C6" s="117"/>
      <c r="D6" s="118"/>
      <c r="E6" s="122" t="s">
        <v>2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3"/>
    </row>
    <row r="7" spans="1:28" ht="37.5" customHeight="1" thickBot="1">
      <c r="A7" s="112"/>
      <c r="B7" s="119"/>
      <c r="C7" s="120"/>
      <c r="D7" s="121"/>
      <c r="E7" s="110" t="s">
        <v>15</v>
      </c>
      <c r="F7" s="110"/>
      <c r="G7" s="111"/>
      <c r="H7" s="109" t="s">
        <v>28</v>
      </c>
      <c r="I7" s="110"/>
      <c r="J7" s="111"/>
      <c r="K7" s="124" t="s">
        <v>29</v>
      </c>
      <c r="L7" s="125"/>
      <c r="M7" s="126"/>
      <c r="N7" s="109" t="s">
        <v>30</v>
      </c>
      <c r="O7" s="110"/>
      <c r="P7" s="111"/>
      <c r="Q7" s="109" t="s">
        <v>31</v>
      </c>
      <c r="R7" s="110"/>
      <c r="S7" s="111"/>
      <c r="T7" s="109" t="s">
        <v>32</v>
      </c>
      <c r="U7" s="110"/>
      <c r="V7" s="111"/>
      <c r="W7" s="109" t="s">
        <v>33</v>
      </c>
      <c r="X7" s="110"/>
      <c r="Y7" s="111"/>
      <c r="Z7" s="124" t="s">
        <v>34</v>
      </c>
      <c r="AA7" s="125"/>
      <c r="AB7" s="126"/>
    </row>
    <row r="8" spans="1:28" ht="72" customHeight="1" thickBot="1">
      <c r="A8" s="113"/>
      <c r="B8" s="70" t="s">
        <v>51</v>
      </c>
      <c r="C8" s="14" t="s">
        <v>52</v>
      </c>
      <c r="D8" s="14" t="s">
        <v>1</v>
      </c>
      <c r="E8" s="70" t="s">
        <v>51</v>
      </c>
      <c r="F8" s="14" t="s">
        <v>52</v>
      </c>
      <c r="G8" s="14" t="s">
        <v>1</v>
      </c>
      <c r="H8" s="70" t="s">
        <v>51</v>
      </c>
      <c r="I8" s="14" t="s">
        <v>52</v>
      </c>
      <c r="J8" s="14" t="s">
        <v>1</v>
      </c>
      <c r="K8" s="70" t="s">
        <v>51</v>
      </c>
      <c r="L8" s="14" t="s">
        <v>52</v>
      </c>
      <c r="M8" s="14" t="s">
        <v>1</v>
      </c>
      <c r="N8" s="70" t="s">
        <v>51</v>
      </c>
      <c r="O8" s="14" t="s">
        <v>52</v>
      </c>
      <c r="P8" s="14" t="s">
        <v>1</v>
      </c>
      <c r="Q8" s="70" t="s">
        <v>51</v>
      </c>
      <c r="R8" s="14" t="s">
        <v>52</v>
      </c>
      <c r="S8" s="14" t="s">
        <v>1</v>
      </c>
      <c r="T8" s="70" t="s">
        <v>51</v>
      </c>
      <c r="U8" s="14" t="s">
        <v>52</v>
      </c>
      <c r="V8" s="14" t="s">
        <v>1</v>
      </c>
      <c r="W8" s="70" t="s">
        <v>51</v>
      </c>
      <c r="X8" s="14" t="s">
        <v>52</v>
      </c>
      <c r="Y8" s="14" t="s">
        <v>1</v>
      </c>
      <c r="Z8" s="70" t="s">
        <v>51</v>
      </c>
      <c r="AA8" s="14" t="s">
        <v>52</v>
      </c>
      <c r="AB8" s="14" t="s">
        <v>1</v>
      </c>
    </row>
    <row r="9" spans="1:28" ht="22.5" customHeight="1">
      <c r="A9" s="18" t="s">
        <v>17</v>
      </c>
      <c r="B9" s="75">
        <f>E9+H9+K9+N9+Q9+T9+W9+Z9</f>
        <v>21544.899999999994</v>
      </c>
      <c r="C9" s="76">
        <f>F9+I9+L9+O9+R9+U9+X9+AA9</f>
        <v>22811</v>
      </c>
      <c r="D9" s="77">
        <f aca="true" t="shared" si="0" ref="D9:D27">C9/B9</f>
        <v>1.058765647554642</v>
      </c>
      <c r="E9" s="68">
        <f>SUM(E10:E19)</f>
        <v>13892.3</v>
      </c>
      <c r="F9" s="69">
        <f>SUM(F10:F19)</f>
        <v>14440.099999999999</v>
      </c>
      <c r="G9" s="71">
        <f aca="true" t="shared" si="1" ref="G9:G29">F9/E9</f>
        <v>1.039431915521548</v>
      </c>
      <c r="H9" s="75">
        <f>SUM(H10:H19)</f>
        <v>5356.699999999999</v>
      </c>
      <c r="I9" s="76">
        <f>SUM(I10:I19)</f>
        <v>5500</v>
      </c>
      <c r="J9" s="77">
        <f aca="true" t="shared" si="2" ref="J9:J14">I9/H9</f>
        <v>1.0267515447943698</v>
      </c>
      <c r="K9" s="68">
        <f>SUM(K10:K19)</f>
        <v>228</v>
      </c>
      <c r="L9" s="69">
        <f>SUM(L10:L19)</f>
        <v>269</v>
      </c>
      <c r="M9" s="71">
        <f aca="true" t="shared" si="3" ref="M9:M18">L9/K9</f>
        <v>1.1798245614035088</v>
      </c>
      <c r="N9" s="75">
        <f>SUM(N10:N19)</f>
        <v>295.1</v>
      </c>
      <c r="O9" s="76">
        <f>SUM(O10:O19)</f>
        <v>312.3</v>
      </c>
      <c r="P9" s="77">
        <f>O9/N9</f>
        <v>1.0582853270077939</v>
      </c>
      <c r="Q9" s="68">
        <f>SUM(Q10:Q19)</f>
        <v>439.6</v>
      </c>
      <c r="R9" s="76">
        <f>SUM(R10:R19)</f>
        <v>460.4</v>
      </c>
      <c r="S9" s="71">
        <f>R9/Q9</f>
        <v>1.0473157415832575</v>
      </c>
      <c r="T9" s="75">
        <f>SUM(T10:T19)</f>
        <v>583.1</v>
      </c>
      <c r="U9" s="76">
        <f>SUM(U10:U19)</f>
        <v>782.5</v>
      </c>
      <c r="V9" s="77">
        <f>U9/T9</f>
        <v>1.3419653575716</v>
      </c>
      <c r="W9" s="68">
        <f>SUM(W10:W19)</f>
        <v>395</v>
      </c>
      <c r="X9" s="69">
        <f>SUM(X10:X19)</f>
        <v>676.9000000000001</v>
      </c>
      <c r="Y9" s="71">
        <f>X9/W9</f>
        <v>1.7136708860759495</v>
      </c>
      <c r="Z9" s="75">
        <f>SUM(Z10:Z19)</f>
        <v>355.1</v>
      </c>
      <c r="AA9" s="76">
        <f>SUM(AA10:AA19)</f>
        <v>369.8</v>
      </c>
      <c r="AB9" s="77">
        <f aca="true" t="shared" si="4" ref="AB9:AB24">AA9/Z9</f>
        <v>1.041396789636722</v>
      </c>
    </row>
    <row r="10" spans="1:28" ht="17.25" customHeight="1">
      <c r="A10" s="19" t="s">
        <v>6</v>
      </c>
      <c r="B10" s="9">
        <f aca="true" t="shared" si="5" ref="B10:B19">E10+H10+K10+N10+Q10+T10+W10+Z10</f>
        <v>8447.5</v>
      </c>
      <c r="C10" s="3">
        <f aca="true" t="shared" si="6" ref="C10:C19">F10+I10+L10+O10+R10+U10+X10+AA10</f>
        <v>8661</v>
      </c>
      <c r="D10" s="79">
        <f t="shared" si="0"/>
        <v>1.0252737496300681</v>
      </c>
      <c r="E10" s="10">
        <v>4846.5</v>
      </c>
      <c r="F10" s="3">
        <v>4977.3</v>
      </c>
      <c r="G10" s="72">
        <f t="shared" si="1"/>
        <v>1.0269885484370165</v>
      </c>
      <c r="H10" s="9">
        <v>3057.7</v>
      </c>
      <c r="I10" s="3">
        <v>3118.4</v>
      </c>
      <c r="J10" s="79">
        <f t="shared" si="2"/>
        <v>1.0198515223861073</v>
      </c>
      <c r="K10" s="10">
        <v>126</v>
      </c>
      <c r="L10" s="3">
        <v>135.8</v>
      </c>
      <c r="M10" s="72">
        <f t="shared" si="3"/>
        <v>1.077777777777778</v>
      </c>
      <c r="N10" s="9">
        <v>67</v>
      </c>
      <c r="O10" s="3">
        <v>63.4</v>
      </c>
      <c r="P10" s="79">
        <f>O10/N10</f>
        <v>0.9462686567164179</v>
      </c>
      <c r="Q10" s="90">
        <v>70</v>
      </c>
      <c r="R10" s="12">
        <v>75.4</v>
      </c>
      <c r="S10" s="72">
        <f>R10/Q10</f>
        <v>1.0771428571428572</v>
      </c>
      <c r="T10" s="78">
        <v>90.8</v>
      </c>
      <c r="U10" s="12">
        <v>97.5</v>
      </c>
      <c r="V10" s="79">
        <f>U10/T10</f>
        <v>1.0737885462555066</v>
      </c>
      <c r="W10" s="90">
        <v>76</v>
      </c>
      <c r="X10" s="12">
        <v>71.6</v>
      </c>
      <c r="Y10" s="72">
        <f>X10/W10</f>
        <v>0.9421052631578947</v>
      </c>
      <c r="Z10" s="78">
        <v>113.5</v>
      </c>
      <c r="AA10" s="12">
        <v>121.6</v>
      </c>
      <c r="AB10" s="79">
        <f t="shared" si="4"/>
        <v>1.0713656387665198</v>
      </c>
    </row>
    <row r="11" spans="1:28" ht="17.25" customHeight="1">
      <c r="A11" s="19" t="s">
        <v>39</v>
      </c>
      <c r="B11" s="9">
        <f>E11+H11+K11+N11+Q11+T11+W11+Z11</f>
        <v>5302.6</v>
      </c>
      <c r="C11" s="3">
        <f>F11+I11+L11+O11+R11+U11+X11+AA11</f>
        <v>5481.5</v>
      </c>
      <c r="D11" s="79">
        <f t="shared" si="0"/>
        <v>1.0337381661826273</v>
      </c>
      <c r="E11" s="10">
        <v>4250</v>
      </c>
      <c r="F11" s="3">
        <v>4384.2</v>
      </c>
      <c r="G11" s="72">
        <f t="shared" si="1"/>
        <v>1.0315764705882353</v>
      </c>
      <c r="H11" s="1">
        <v>1052.6</v>
      </c>
      <c r="I11" s="3">
        <v>1097.3</v>
      </c>
      <c r="J11" s="79">
        <f t="shared" si="2"/>
        <v>1.0424662739882198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17.25" customHeight="1">
      <c r="A12" s="19" t="s">
        <v>41</v>
      </c>
      <c r="B12" s="9">
        <f>E12+H12+K12+N12+Q12+T12+W12+Z12</f>
        <v>2186</v>
      </c>
      <c r="C12" s="3">
        <f>F12+I12+L12+O12+R12+U12+X12+AA12</f>
        <v>2200.4</v>
      </c>
      <c r="D12" s="79">
        <f t="shared" si="0"/>
        <v>1.006587374199451</v>
      </c>
      <c r="E12" s="10">
        <v>2186</v>
      </c>
      <c r="F12" s="3">
        <v>2200.4</v>
      </c>
      <c r="G12" s="72">
        <f t="shared" si="1"/>
        <v>1.006587374199451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1209.7</v>
      </c>
      <c r="C13" s="3">
        <f t="shared" si="6"/>
        <v>1224.6</v>
      </c>
      <c r="D13" s="79">
        <f t="shared" si="0"/>
        <v>1.0123171034140694</v>
      </c>
      <c r="E13" s="10">
        <v>1209.7</v>
      </c>
      <c r="F13" s="3">
        <v>1224.6</v>
      </c>
      <c r="G13" s="72">
        <f t="shared" si="1"/>
        <v>1.0123171034140694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20.25" customHeight="1">
      <c r="A14" s="20" t="s">
        <v>11</v>
      </c>
      <c r="B14" s="9">
        <f t="shared" si="5"/>
        <v>1092</v>
      </c>
      <c r="C14" s="3">
        <f t="shared" si="6"/>
        <v>1430.7000000000003</v>
      </c>
      <c r="D14" s="79">
        <f t="shared" si="0"/>
        <v>1.3101648351648354</v>
      </c>
      <c r="E14" s="10">
        <v>751.4</v>
      </c>
      <c r="F14" s="3">
        <v>970.3</v>
      </c>
      <c r="G14" s="72">
        <f t="shared" si="1"/>
        <v>1.2913228639872238</v>
      </c>
      <c r="H14" s="1">
        <v>32.5</v>
      </c>
      <c r="I14" s="4">
        <v>77.9</v>
      </c>
      <c r="J14" s="79">
        <f t="shared" si="2"/>
        <v>2.396923076923077</v>
      </c>
      <c r="K14" s="99"/>
      <c r="L14" s="3"/>
      <c r="M14" s="72"/>
      <c r="N14" s="9"/>
      <c r="O14" s="4"/>
      <c r="P14" s="79" t="e">
        <f>O14/N14</f>
        <v>#DIV/0!</v>
      </c>
      <c r="Q14" s="90">
        <v>12.6</v>
      </c>
      <c r="R14" s="11">
        <v>19.4</v>
      </c>
      <c r="S14" s="72">
        <f aca="true" t="shared" si="7" ref="S14:S24">R14/Q14</f>
        <v>1.5396825396825395</v>
      </c>
      <c r="T14" s="78">
        <v>4.5</v>
      </c>
      <c r="U14" s="12">
        <v>21.4</v>
      </c>
      <c r="V14" s="79">
        <f aca="true" t="shared" si="8" ref="V14:V24">U14/T14</f>
        <v>4.7555555555555555</v>
      </c>
      <c r="W14" s="90">
        <v>61.5</v>
      </c>
      <c r="X14" s="11">
        <v>107.2</v>
      </c>
      <c r="Y14" s="72">
        <f aca="true" t="shared" si="9" ref="Y14:Y21">X14/W14</f>
        <v>1.743089430894309</v>
      </c>
      <c r="Z14" s="78">
        <v>229.5</v>
      </c>
      <c r="AA14" s="12">
        <v>234.5</v>
      </c>
      <c r="AB14" s="79">
        <f t="shared" si="4"/>
        <v>1.0217864923747277</v>
      </c>
    </row>
    <row r="15" spans="1:28" ht="48" customHeight="1">
      <c r="A15" s="20" t="s">
        <v>38</v>
      </c>
      <c r="B15" s="9">
        <f>E15+H15+K15+N15+Q15+T15+W15+Z15</f>
        <v>237.4</v>
      </c>
      <c r="C15" s="3">
        <f>F15+I15+L15+O15+R15+U15+X15+AA15</f>
        <v>254.9</v>
      </c>
      <c r="D15" s="79">
        <f>C15/B15</f>
        <v>1.073715248525695</v>
      </c>
      <c r="E15" s="10">
        <v>237.4</v>
      </c>
      <c r="F15" s="3">
        <v>254.9</v>
      </c>
      <c r="G15" s="72">
        <f t="shared" si="1"/>
        <v>1.073715248525695</v>
      </c>
      <c r="H15" s="1"/>
      <c r="I15" s="4"/>
      <c r="J15" s="79"/>
      <c r="K15" s="99"/>
      <c r="L15" s="3"/>
      <c r="M15" s="72"/>
      <c r="N15" s="9"/>
      <c r="O15" s="4"/>
      <c r="P15" s="94"/>
      <c r="Q15" s="90"/>
      <c r="R15" s="11"/>
      <c r="S15" s="72"/>
      <c r="T15" s="78"/>
      <c r="U15" s="12"/>
      <c r="V15" s="79"/>
      <c r="W15" s="90"/>
      <c r="X15" s="11"/>
      <c r="Y15" s="72"/>
      <c r="Z15" s="78"/>
      <c r="AA15" s="11"/>
      <c r="AB15" s="79"/>
    </row>
    <row r="16" spans="1:28" ht="17.25" customHeight="1">
      <c r="A16" s="19" t="s">
        <v>9</v>
      </c>
      <c r="B16" s="9">
        <f t="shared" si="5"/>
        <v>49.3</v>
      </c>
      <c r="C16" s="3">
        <f t="shared" si="6"/>
        <v>60.599999999999994</v>
      </c>
      <c r="D16" s="79">
        <f t="shared" si="0"/>
        <v>1.2292089249492901</v>
      </c>
      <c r="E16" s="10"/>
      <c r="F16" s="3"/>
      <c r="G16" s="72"/>
      <c r="H16" s="9">
        <v>42</v>
      </c>
      <c r="I16" s="3">
        <v>45.8</v>
      </c>
      <c r="J16" s="79">
        <f aca="true" t="shared" si="10" ref="J16:J21">I16/H16</f>
        <v>1.0904761904761904</v>
      </c>
      <c r="K16" s="10">
        <v>2</v>
      </c>
      <c r="L16" s="3">
        <v>5.2</v>
      </c>
      <c r="M16" s="72">
        <f t="shared" si="3"/>
        <v>2.6</v>
      </c>
      <c r="N16" s="1">
        <v>2.8</v>
      </c>
      <c r="O16" s="3">
        <v>0.4</v>
      </c>
      <c r="P16" s="79">
        <f aca="true" t="shared" si="11" ref="P16:P21">O16/N16</f>
        <v>0.14285714285714288</v>
      </c>
      <c r="Q16" s="90">
        <v>1</v>
      </c>
      <c r="R16" s="12">
        <v>3.4</v>
      </c>
      <c r="S16" s="72">
        <f t="shared" si="7"/>
        <v>3.4</v>
      </c>
      <c r="T16" s="78">
        <v>1</v>
      </c>
      <c r="U16" s="12">
        <v>2</v>
      </c>
      <c r="V16" s="79">
        <f t="shared" si="8"/>
        <v>2</v>
      </c>
      <c r="W16" s="90">
        <v>0.5</v>
      </c>
      <c r="X16" s="11">
        <v>3.3</v>
      </c>
      <c r="Y16" s="72">
        <f t="shared" si="9"/>
        <v>6.6</v>
      </c>
      <c r="Z16" s="78"/>
      <c r="AA16" s="12">
        <v>0.5</v>
      </c>
      <c r="AB16" s="79" t="e">
        <f t="shared" si="4"/>
        <v>#DIV/0!</v>
      </c>
    </row>
    <row r="17" spans="1:28" ht="17.25" customHeight="1">
      <c r="A17" s="19" t="s">
        <v>19</v>
      </c>
      <c r="B17" s="9">
        <f t="shared" si="5"/>
        <v>2609.1</v>
      </c>
      <c r="C17" s="3">
        <f t="shared" si="6"/>
        <v>3066.5</v>
      </c>
      <c r="D17" s="79">
        <f t="shared" si="0"/>
        <v>1.175309493695144</v>
      </c>
      <c r="E17" s="10"/>
      <c r="F17" s="3"/>
      <c r="G17" s="72"/>
      <c r="H17" s="9">
        <v>1171.9</v>
      </c>
      <c r="I17" s="3">
        <v>1160.6</v>
      </c>
      <c r="J17" s="79">
        <f t="shared" si="10"/>
        <v>0.990357539039167</v>
      </c>
      <c r="K17" s="99">
        <v>100</v>
      </c>
      <c r="L17" s="3">
        <v>128</v>
      </c>
      <c r="M17" s="72">
        <f t="shared" si="3"/>
        <v>1.28</v>
      </c>
      <c r="N17" s="9">
        <v>225.3</v>
      </c>
      <c r="O17" s="4">
        <v>248.5</v>
      </c>
      <c r="P17" s="79">
        <f t="shared" si="11"/>
        <v>1.1029738126941855</v>
      </c>
      <c r="Q17" s="90">
        <v>356</v>
      </c>
      <c r="R17" s="12">
        <v>359.8</v>
      </c>
      <c r="S17" s="72">
        <f t="shared" si="7"/>
        <v>1.0106741573033708</v>
      </c>
      <c r="T17" s="78">
        <v>486.8</v>
      </c>
      <c r="U17" s="12">
        <v>661.6</v>
      </c>
      <c r="V17" s="79">
        <f t="shared" si="8"/>
        <v>1.3590797041906326</v>
      </c>
      <c r="W17" s="90">
        <v>257</v>
      </c>
      <c r="X17" s="3">
        <v>494.8</v>
      </c>
      <c r="Y17" s="72">
        <f t="shared" si="9"/>
        <v>1.9252918287937744</v>
      </c>
      <c r="Z17" s="78">
        <v>12.1</v>
      </c>
      <c r="AA17" s="12">
        <v>13.2</v>
      </c>
      <c r="AB17" s="79">
        <f t="shared" si="4"/>
        <v>1.0909090909090908</v>
      </c>
    </row>
    <row r="18" spans="1:28" ht="17.25" customHeight="1">
      <c r="A18" s="20" t="s">
        <v>8</v>
      </c>
      <c r="B18" s="9">
        <f t="shared" si="5"/>
        <v>411.3</v>
      </c>
      <c r="C18" s="3">
        <f t="shared" si="6"/>
        <v>430.79999999999995</v>
      </c>
      <c r="D18" s="79">
        <f t="shared" si="0"/>
        <v>1.047410649161196</v>
      </c>
      <c r="E18" s="10">
        <v>411.3</v>
      </c>
      <c r="F18" s="3">
        <v>428.4</v>
      </c>
      <c r="G18" s="72">
        <f t="shared" si="1"/>
        <v>1.0415754923413565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2.4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2507.8</v>
      </c>
      <c r="C20" s="25">
        <f t="shared" si="12"/>
        <v>3718.0999999999995</v>
      </c>
      <c r="D20" s="82">
        <f t="shared" si="0"/>
        <v>1.4826142435600922</v>
      </c>
      <c r="E20" s="24">
        <f>E21+E22+E23+E24+E25+E26+E27+E28</f>
        <v>1335.1000000000001</v>
      </c>
      <c r="F20" s="25">
        <f>F21+F22+F23+F24+F25+F26+F27+F28</f>
        <v>2386.5999999999995</v>
      </c>
      <c r="G20" s="73">
        <f t="shared" si="1"/>
        <v>1.7875814545726907</v>
      </c>
      <c r="H20" s="81">
        <f>H21+H22+H23+H24+H25+H26+H27+H28</f>
        <v>541.2</v>
      </c>
      <c r="I20" s="25">
        <f>I21+I22+I23+I24+I25+I26+I27+I28</f>
        <v>717.4</v>
      </c>
      <c r="J20" s="82">
        <f t="shared" si="10"/>
        <v>1.3255728011825572</v>
      </c>
      <c r="K20" s="24">
        <f>K21+K22+K23+K24+K25+K26+K27+K28</f>
        <v>44.6</v>
      </c>
      <c r="L20" s="25">
        <f>L21+L22+L23+L24+L25+L26+L27+L28</f>
        <v>29.9</v>
      </c>
      <c r="M20" s="73">
        <f>L20/K20</f>
        <v>0.6704035874439461</v>
      </c>
      <c r="N20" s="81">
        <f>N21+N22+N23+N24+N25+N26+N27+N28</f>
        <v>89</v>
      </c>
      <c r="O20" s="25">
        <f>O21+O22+O23+O24+O25+O26+O27+O28</f>
        <v>104</v>
      </c>
      <c r="P20" s="82">
        <f t="shared" si="11"/>
        <v>1.1685393258426966</v>
      </c>
      <c r="Q20" s="24">
        <f>Q21+Q22+Q23+Q24+Q25+Q26+Q27+Q28</f>
        <v>100</v>
      </c>
      <c r="R20" s="25">
        <f>R21+R22+R23+R24+R25+R26+R27+R28</f>
        <v>106.60000000000001</v>
      </c>
      <c r="S20" s="73">
        <f t="shared" si="7"/>
        <v>1.066</v>
      </c>
      <c r="T20" s="81">
        <f>T21+T22+T23+T24+T25+T26+T27+T28</f>
        <v>36</v>
      </c>
      <c r="U20" s="25">
        <f>U21+U22+U23+U24+U25+U26+U27+U28</f>
        <v>65.5</v>
      </c>
      <c r="V20" s="82">
        <f t="shared" si="8"/>
        <v>1.8194444444444444</v>
      </c>
      <c r="W20" s="24">
        <f>W21+W22+W23+W24+W25+W26+W27+W28</f>
        <v>313.9</v>
      </c>
      <c r="X20" s="25">
        <f>X21+X22+X23+X24+X25+X26+X27+X28</f>
        <v>272.4</v>
      </c>
      <c r="Y20" s="73">
        <f t="shared" si="9"/>
        <v>0.867792290538388</v>
      </c>
      <c r="Z20" s="81">
        <f>Z21+Z22+Z23+Z24+Z25+Z26+Z27+Z28</f>
        <v>48</v>
      </c>
      <c r="AA20" s="25">
        <f>AA21+AA22+AA23+AA24+AA25+AA26+AA27+AA28</f>
        <v>35.7</v>
      </c>
      <c r="AB20" s="82">
        <f t="shared" si="4"/>
        <v>0.74375</v>
      </c>
    </row>
    <row r="21" spans="1:28" ht="48.75" customHeight="1">
      <c r="A21" s="20" t="s">
        <v>20</v>
      </c>
      <c r="B21" s="9">
        <f t="shared" si="12"/>
        <v>1113.3000000000002</v>
      </c>
      <c r="C21" s="3">
        <f t="shared" si="12"/>
        <v>1136.6</v>
      </c>
      <c r="D21" s="79">
        <f t="shared" si="0"/>
        <v>1.0209287703224645</v>
      </c>
      <c r="E21" s="10">
        <v>525.2</v>
      </c>
      <c r="F21" s="3">
        <v>513.9</v>
      </c>
      <c r="G21" s="72">
        <f t="shared" si="1"/>
        <v>0.9784843869002283</v>
      </c>
      <c r="H21" s="1">
        <v>541.2</v>
      </c>
      <c r="I21" s="3">
        <v>533.9</v>
      </c>
      <c r="J21" s="79">
        <f t="shared" si="10"/>
        <v>0.986511456023651</v>
      </c>
      <c r="K21" s="10">
        <v>12.4</v>
      </c>
      <c r="L21" s="3">
        <v>11.6</v>
      </c>
      <c r="M21" s="72">
        <f>L21/K21</f>
        <v>0.9354838709677419</v>
      </c>
      <c r="N21" s="95">
        <v>6</v>
      </c>
      <c r="O21" s="4">
        <v>18</v>
      </c>
      <c r="P21" s="79">
        <f t="shared" si="11"/>
        <v>3</v>
      </c>
      <c r="Q21" s="90"/>
      <c r="R21" s="12">
        <v>3.7</v>
      </c>
      <c r="S21" s="72" t="e">
        <f t="shared" si="7"/>
        <v>#DIV/0!</v>
      </c>
      <c r="T21" s="78">
        <v>16</v>
      </c>
      <c r="U21" s="12">
        <v>38.6</v>
      </c>
      <c r="V21" s="79">
        <f t="shared" si="8"/>
        <v>2.4125</v>
      </c>
      <c r="W21" s="90">
        <v>12.5</v>
      </c>
      <c r="X21" s="12">
        <v>16.9</v>
      </c>
      <c r="Y21" s="72">
        <f t="shared" si="9"/>
        <v>1.3519999999999999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127.7</v>
      </c>
      <c r="C22" s="3">
        <f t="shared" si="12"/>
        <v>137.1</v>
      </c>
      <c r="D22" s="79">
        <f t="shared" si="0"/>
        <v>1.0736100234925605</v>
      </c>
      <c r="E22" s="10">
        <v>127.7</v>
      </c>
      <c r="F22" s="3">
        <v>137.1</v>
      </c>
      <c r="G22" s="72">
        <f t="shared" si="1"/>
        <v>1.0736100234925605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612.7</v>
      </c>
      <c r="C23" s="3">
        <f t="shared" si="12"/>
        <v>1587</v>
      </c>
      <c r="D23" s="79">
        <f t="shared" si="0"/>
        <v>2.590174636853272</v>
      </c>
      <c r="E23" s="10">
        <v>296</v>
      </c>
      <c r="F23" s="3">
        <v>1280.1</v>
      </c>
      <c r="G23" s="72">
        <f t="shared" si="1"/>
        <v>4.324662162162162</v>
      </c>
      <c r="H23" s="9"/>
      <c r="I23" s="4"/>
      <c r="J23" s="79" t="e">
        <f>I23/H23</f>
        <v>#DIV/0!</v>
      </c>
      <c r="K23" s="10">
        <v>32.2</v>
      </c>
      <c r="L23" s="3">
        <v>18.3</v>
      </c>
      <c r="M23" s="72">
        <f>L23/K23</f>
        <v>0.5683229813664596</v>
      </c>
      <c r="N23" s="9">
        <v>83</v>
      </c>
      <c r="O23" s="3">
        <v>86</v>
      </c>
      <c r="P23" s="79">
        <f>O23/N23</f>
        <v>1.036144578313253</v>
      </c>
      <c r="Q23" s="90">
        <v>100</v>
      </c>
      <c r="R23" s="12">
        <v>102.9</v>
      </c>
      <c r="S23" s="72">
        <f t="shared" si="7"/>
        <v>1.0290000000000001</v>
      </c>
      <c r="T23" s="78">
        <v>20</v>
      </c>
      <c r="U23" s="12">
        <v>26.9</v>
      </c>
      <c r="V23" s="79">
        <f t="shared" si="8"/>
        <v>1.345</v>
      </c>
      <c r="W23" s="90">
        <v>33.5</v>
      </c>
      <c r="X23" s="12">
        <v>37.1</v>
      </c>
      <c r="Y23" s="72">
        <f>X23/W23</f>
        <v>1.1074626865671642</v>
      </c>
      <c r="Z23" s="78">
        <v>48</v>
      </c>
      <c r="AA23" s="12">
        <v>35.7</v>
      </c>
      <c r="AB23" s="79">
        <f t="shared" si="4"/>
        <v>0.74375</v>
      </c>
    </row>
    <row r="24" spans="1:28" ht="30.75" customHeight="1">
      <c r="A24" s="20" t="s">
        <v>22</v>
      </c>
      <c r="B24" s="9">
        <f t="shared" si="12"/>
        <v>270.5</v>
      </c>
      <c r="C24" s="3">
        <f t="shared" si="12"/>
        <v>453</v>
      </c>
      <c r="D24" s="79">
        <f t="shared" si="0"/>
        <v>1.6746765249537894</v>
      </c>
      <c r="E24" s="10">
        <v>2.6</v>
      </c>
      <c r="F24" s="3">
        <v>51.1</v>
      </c>
      <c r="G24" s="72">
        <f t="shared" si="1"/>
        <v>19.653846153846153</v>
      </c>
      <c r="H24" s="9"/>
      <c r="I24" s="3">
        <v>183.5</v>
      </c>
      <c r="J24" s="79" t="e">
        <f>I24/H24</f>
        <v>#DIV/0!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>
        <v>267.9</v>
      </c>
      <c r="X24" s="11">
        <v>218.4</v>
      </c>
      <c r="Y24" s="72">
        <f>X24/W24</f>
        <v>0.815229563269877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383.6</v>
      </c>
      <c r="C26" s="3">
        <f>F26+I26+L26+O26+R26+U26+X26+AA26</f>
        <v>399.2</v>
      </c>
      <c r="D26" s="79">
        <f t="shared" si="0"/>
        <v>1.0406673618352449</v>
      </c>
      <c r="E26" s="10">
        <v>383.6</v>
      </c>
      <c r="F26" s="3">
        <v>399.2</v>
      </c>
      <c r="G26" s="72">
        <f t="shared" si="1"/>
        <v>1.0406673618352449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5.2</v>
      </c>
      <c r="D27" s="79" t="e">
        <f t="shared" si="0"/>
        <v>#DIV/0!</v>
      </c>
      <c r="E27" s="10"/>
      <c r="F27" s="3">
        <v>5.2</v>
      </c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42</v>
      </c>
      <c r="B29" s="102">
        <f>B20+B9</f>
        <v>24052.699999999993</v>
      </c>
      <c r="C29" s="102">
        <f>C20+C9</f>
        <v>26529.1</v>
      </c>
      <c r="D29" s="103">
        <f>C29/B29</f>
        <v>1.1029572563579144</v>
      </c>
      <c r="E29" s="104">
        <f>SUM(E20+E9)</f>
        <v>15227.4</v>
      </c>
      <c r="F29" s="104">
        <f>SUM(F20+F9)</f>
        <v>16826.699999999997</v>
      </c>
      <c r="G29" s="103">
        <f t="shared" si="1"/>
        <v>1.1050277788722958</v>
      </c>
      <c r="H29" s="104">
        <f>SUM(H20+H9)</f>
        <v>5897.899999999999</v>
      </c>
      <c r="I29" s="104">
        <f>SUM(I20+I9)</f>
        <v>6217.4</v>
      </c>
      <c r="J29" s="103">
        <f>I29/H29</f>
        <v>1.054171823869513</v>
      </c>
      <c r="K29" s="104">
        <f>SUM(K20+K9)</f>
        <v>272.6</v>
      </c>
      <c r="L29" s="104">
        <f>SUM(L20+L9)</f>
        <v>298.9</v>
      </c>
      <c r="M29" s="103">
        <f>L29/K29</f>
        <v>1.0964783565663976</v>
      </c>
      <c r="N29" s="104">
        <f>SUM(N20+N9)</f>
        <v>384.1</v>
      </c>
      <c r="O29" s="104">
        <f>SUM(O20+O9)</f>
        <v>416.3</v>
      </c>
      <c r="P29" s="103">
        <f>O29/N29</f>
        <v>1.0838323353293413</v>
      </c>
      <c r="Q29" s="104">
        <f>SUM(Q20+Q9)</f>
        <v>539.6</v>
      </c>
      <c r="R29" s="104">
        <f>SUM(R20+R9)</f>
        <v>567</v>
      </c>
      <c r="S29" s="103">
        <f>R29/Q29</f>
        <v>1.0507783543365457</v>
      </c>
      <c r="T29" s="104">
        <f>SUM(T20+T9)</f>
        <v>619.1</v>
      </c>
      <c r="U29" s="104">
        <f>SUM(U20+U9)</f>
        <v>848</v>
      </c>
      <c r="V29" s="103">
        <f>U29/T29</f>
        <v>1.3697302535939266</v>
      </c>
      <c r="W29" s="104">
        <f>SUM(W20+W9)</f>
        <v>708.9</v>
      </c>
      <c r="X29" s="104">
        <f>SUM(X20+X9)</f>
        <v>949.3000000000001</v>
      </c>
      <c r="Y29" s="103">
        <f>X29/W29</f>
        <v>1.3391169417407252</v>
      </c>
      <c r="Z29" s="104">
        <f>SUM(Z20+Z9)</f>
        <v>403.1</v>
      </c>
      <c r="AA29" s="104">
        <f>SUM(AA20+AA9)</f>
        <v>405.5</v>
      </c>
      <c r="AB29" s="105">
        <f>AA29/Z29</f>
        <v>1.0059538576035723</v>
      </c>
    </row>
    <row r="40" ht="12.75">
      <c r="E40" s="5"/>
    </row>
  </sheetData>
  <sheetProtection/>
  <mergeCells count="15"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  <mergeCell ref="A6:A8"/>
    <mergeCell ref="AA5:AB5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80" zoomScaleNormal="80" zoomScalePageLayoutView="0" workbookViewId="0" topLeftCell="A16">
      <selection activeCell="D22" sqref="D22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7" t="s">
        <v>16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35</v>
      </c>
      <c r="B4" s="107"/>
      <c r="C4" s="107"/>
      <c r="D4" s="107"/>
      <c r="E4" s="107"/>
      <c r="F4" s="2"/>
    </row>
    <row r="5" spans="1:5" ht="17.25" customHeight="1">
      <c r="A5" s="107" t="s">
        <v>45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46</v>
      </c>
      <c r="C8" s="30" t="s">
        <v>47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21544.899999999998</v>
      </c>
      <c r="C9" s="46">
        <f>SUM(C10:C19)</f>
        <v>22811</v>
      </c>
      <c r="D9" s="46">
        <f>C9-B9</f>
        <v>1266.1000000000022</v>
      </c>
      <c r="E9" s="47">
        <f aca="true" t="shared" si="0" ref="E9:E29">C9/B9*100</f>
        <v>105.87656475546419</v>
      </c>
    </row>
    <row r="10" spans="1:5" ht="17.25" customHeight="1">
      <c r="A10" s="48" t="s">
        <v>6</v>
      </c>
      <c r="B10" s="35">
        <v>8447.5</v>
      </c>
      <c r="C10" s="35">
        <v>8661</v>
      </c>
      <c r="D10" s="35">
        <f aca="true" t="shared" si="1" ref="D10:D27">C10-B10</f>
        <v>213.5</v>
      </c>
      <c r="E10" s="33">
        <f t="shared" si="0"/>
        <v>102.5273749630068</v>
      </c>
    </row>
    <row r="11" spans="1:5" ht="17.25" customHeight="1">
      <c r="A11" s="36" t="s">
        <v>39</v>
      </c>
      <c r="B11" s="32">
        <v>5302.6</v>
      </c>
      <c r="C11" s="32">
        <v>5481.5</v>
      </c>
      <c r="D11" s="32">
        <f t="shared" si="1"/>
        <v>178.89999999999964</v>
      </c>
      <c r="E11" s="33">
        <f t="shared" si="0"/>
        <v>103.37381661826272</v>
      </c>
    </row>
    <row r="12" spans="1:5" ht="17.25" customHeight="1">
      <c r="A12" s="36" t="s">
        <v>41</v>
      </c>
      <c r="B12" s="32">
        <v>2186</v>
      </c>
      <c r="C12" s="32">
        <v>2200.4</v>
      </c>
      <c r="D12" s="32">
        <f t="shared" si="1"/>
        <v>14.400000000000091</v>
      </c>
      <c r="E12" s="33">
        <f t="shared" si="0"/>
        <v>100.65873741994511</v>
      </c>
    </row>
    <row r="13" spans="1:5" ht="38.25" customHeight="1">
      <c r="A13" s="49" t="s">
        <v>7</v>
      </c>
      <c r="B13" s="32">
        <v>1209.7</v>
      </c>
      <c r="C13" s="32">
        <v>1224.6</v>
      </c>
      <c r="D13" s="32">
        <f t="shared" si="1"/>
        <v>14.899999999999864</v>
      </c>
      <c r="E13" s="33">
        <f t="shared" si="0"/>
        <v>101.23171034140694</v>
      </c>
    </row>
    <row r="14" spans="1:5" ht="36.75" customHeight="1">
      <c r="A14" s="49" t="s">
        <v>40</v>
      </c>
      <c r="B14" s="32">
        <v>237.4</v>
      </c>
      <c r="C14" s="32">
        <v>254.9</v>
      </c>
      <c r="D14" s="32">
        <f>C14-B14</f>
        <v>17.5</v>
      </c>
      <c r="E14" s="33">
        <f t="shared" si="0"/>
        <v>107.37152485256951</v>
      </c>
    </row>
    <row r="15" spans="1:5" ht="23.25" customHeight="1">
      <c r="A15" s="49" t="s">
        <v>11</v>
      </c>
      <c r="B15" s="32">
        <v>1092</v>
      </c>
      <c r="C15" s="32">
        <v>1430.7</v>
      </c>
      <c r="D15" s="32">
        <f>C15-B15</f>
        <v>338.70000000000005</v>
      </c>
      <c r="E15" s="33">
        <f>C15/B15*100</f>
        <v>131.0164835164835</v>
      </c>
    </row>
    <row r="16" spans="1:5" ht="17.25" customHeight="1">
      <c r="A16" s="36" t="s">
        <v>9</v>
      </c>
      <c r="B16" s="32">
        <v>49.3</v>
      </c>
      <c r="C16" s="32">
        <v>60.6</v>
      </c>
      <c r="D16" s="32">
        <f t="shared" si="1"/>
        <v>11.300000000000004</v>
      </c>
      <c r="E16" s="33">
        <f t="shared" si="0"/>
        <v>122.920892494929</v>
      </c>
    </row>
    <row r="17" spans="1:5" ht="17.25" customHeight="1">
      <c r="A17" s="36" t="s">
        <v>43</v>
      </c>
      <c r="B17" s="32">
        <v>2609.1</v>
      </c>
      <c r="C17" s="32">
        <v>3066.5</v>
      </c>
      <c r="D17" s="32">
        <f t="shared" si="1"/>
        <v>457.4000000000001</v>
      </c>
      <c r="E17" s="33">
        <f t="shared" si="0"/>
        <v>117.5309493695144</v>
      </c>
    </row>
    <row r="18" spans="1:5" ht="17.25" customHeight="1">
      <c r="A18" s="49" t="s">
        <v>8</v>
      </c>
      <c r="B18" s="32">
        <v>411.3</v>
      </c>
      <c r="C18" s="38">
        <v>430.8</v>
      </c>
      <c r="D18" s="32">
        <f t="shared" si="1"/>
        <v>19.5</v>
      </c>
      <c r="E18" s="33">
        <f t="shared" si="0"/>
        <v>104.74106491611963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2507.7999999999997</v>
      </c>
      <c r="C20" s="52">
        <f>SUM(C21:C27)</f>
        <v>3718.0999999999995</v>
      </c>
      <c r="D20" s="46">
        <f t="shared" si="1"/>
        <v>1210.2999999999997</v>
      </c>
      <c r="E20" s="47">
        <f t="shared" si="0"/>
        <v>148.26142435600923</v>
      </c>
    </row>
    <row r="21" spans="1:5" ht="54" customHeight="1">
      <c r="A21" s="53" t="s">
        <v>20</v>
      </c>
      <c r="B21" s="35">
        <v>1113.3</v>
      </c>
      <c r="C21" s="35">
        <v>1136.6</v>
      </c>
      <c r="D21" s="40">
        <f t="shared" si="1"/>
        <v>23.299999999999955</v>
      </c>
      <c r="E21" s="54">
        <f t="shared" si="0"/>
        <v>102.09287703224648</v>
      </c>
    </row>
    <row r="22" spans="1:5" ht="34.5" customHeight="1">
      <c r="A22" s="49" t="s">
        <v>12</v>
      </c>
      <c r="B22" s="32">
        <v>127.7</v>
      </c>
      <c r="C22" s="32">
        <v>137.1</v>
      </c>
      <c r="D22" s="32">
        <f t="shared" si="1"/>
        <v>9.399999999999991</v>
      </c>
      <c r="E22" s="33">
        <f t="shared" si="0"/>
        <v>107.36100234925605</v>
      </c>
    </row>
    <row r="23" spans="1:5" ht="36.75" customHeight="1">
      <c r="A23" s="49" t="s">
        <v>21</v>
      </c>
      <c r="B23" s="32">
        <v>612.7</v>
      </c>
      <c r="C23" s="32">
        <v>1587</v>
      </c>
      <c r="D23" s="32">
        <f t="shared" si="1"/>
        <v>974.3</v>
      </c>
      <c r="E23" s="33">
        <f t="shared" si="0"/>
        <v>259.0174636853272</v>
      </c>
    </row>
    <row r="24" spans="1:5" ht="36" customHeight="1">
      <c r="A24" s="49" t="s">
        <v>22</v>
      </c>
      <c r="B24" s="32">
        <v>270.5</v>
      </c>
      <c r="C24" s="38">
        <v>453</v>
      </c>
      <c r="D24" s="32">
        <f t="shared" si="1"/>
        <v>182.5</v>
      </c>
      <c r="E24" s="33">
        <f t="shared" si="0"/>
        <v>167.46765249537893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383.6</v>
      </c>
      <c r="C26" s="32">
        <v>399.2</v>
      </c>
      <c r="D26" s="32">
        <f t="shared" si="1"/>
        <v>15.599999999999966</v>
      </c>
      <c r="E26" s="33">
        <f t="shared" si="0"/>
        <v>104.06673618352448</v>
      </c>
    </row>
    <row r="27" spans="1:5" ht="18" customHeight="1">
      <c r="A27" s="49" t="s">
        <v>25</v>
      </c>
      <c r="B27" s="32"/>
      <c r="C27" s="38">
        <v>5.2</v>
      </c>
      <c r="D27" s="32">
        <f t="shared" si="1"/>
        <v>5.2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42</v>
      </c>
      <c r="B29" s="46">
        <f>SUM(B20+B9)</f>
        <v>24052.699999999997</v>
      </c>
      <c r="C29" s="52">
        <f>SUM(C20+C9)</f>
        <v>26529.1</v>
      </c>
      <c r="D29" s="52">
        <f>C29-B29</f>
        <v>2476.4000000000015</v>
      </c>
      <c r="E29" s="47">
        <f t="shared" si="0"/>
        <v>110.29572563579141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Bakshutowa</cp:lastModifiedBy>
  <cp:lastPrinted>2019-06-03T09:39:17Z</cp:lastPrinted>
  <dcterms:created xsi:type="dcterms:W3CDTF">1996-10-08T23:32:33Z</dcterms:created>
  <dcterms:modified xsi:type="dcterms:W3CDTF">2019-06-03T09:40:29Z</dcterms:modified>
  <cp:category/>
  <cp:version/>
  <cp:contentType/>
  <cp:contentStatus/>
</cp:coreProperties>
</file>